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anda\Desktop\"/>
    </mc:Choice>
  </mc:AlternateContent>
  <bookViews>
    <workbookView xWindow="0" yWindow="0" windowWidth="28800" windowHeight="12435"/>
  </bookViews>
  <sheets>
    <sheet name="FY1" sheetId="1" r:id="rId1"/>
    <sheet name="Plan1" sheetId="2" r:id="rId2"/>
  </sheets>
  <definedNames>
    <definedName name="_xlnm.Print_Area" localSheetId="0">'FY1'!$A$1:$S$128</definedName>
  </definedNames>
  <calcPr calcId="152511"/>
</workbook>
</file>

<file path=xl/calcChain.xml><?xml version="1.0" encoding="utf-8"?>
<calcChain xmlns="http://schemas.openxmlformats.org/spreadsheetml/2006/main">
  <c r="R114" i="1" l="1"/>
  <c r="S114" i="1"/>
  <c r="J122" i="1"/>
  <c r="N122" i="1"/>
  <c r="L122" i="1"/>
  <c r="P119" i="1" l="1"/>
  <c r="P121" i="1" s="1"/>
  <c r="O119" i="1"/>
  <c r="O120" i="1" s="1"/>
  <c r="O122" i="1" s="1"/>
  <c r="V3" i="2"/>
  <c r="R106" i="1"/>
  <c r="J17" i="1"/>
  <c r="R17" i="1" s="1"/>
  <c r="N119" i="1"/>
  <c r="N120" i="1" s="1"/>
  <c r="L119" i="1"/>
  <c r="L120" i="1" s="1"/>
  <c r="K119" i="1"/>
  <c r="K120" i="1" s="1"/>
  <c r="J119" i="1"/>
  <c r="I119" i="1"/>
  <c r="I124" i="1" s="1"/>
  <c r="J124" i="1" s="1"/>
  <c r="H119" i="1"/>
  <c r="G119" i="1"/>
  <c r="G120" i="1" s="1"/>
  <c r="G127" i="1" s="1"/>
  <c r="J127" i="1"/>
  <c r="R117" i="1"/>
  <c r="S117" i="1"/>
  <c r="R5" i="1"/>
  <c r="R4" i="1"/>
  <c r="R6" i="1"/>
  <c r="R7" i="1"/>
  <c r="R8" i="1"/>
  <c r="R9" i="1"/>
  <c r="R10" i="1"/>
  <c r="R11" i="1"/>
  <c r="R12" i="1"/>
  <c r="R13" i="1"/>
  <c r="R14" i="1"/>
  <c r="R15" i="1"/>
  <c r="R16"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7" i="1"/>
  <c r="R108" i="1"/>
  <c r="R109" i="1"/>
  <c r="R110" i="1"/>
  <c r="R111" i="1"/>
  <c r="R112" i="1"/>
  <c r="R113" i="1"/>
  <c r="J120" i="1"/>
  <c r="F127" i="1"/>
  <c r="S4" i="1"/>
  <c r="S119" i="1" s="1"/>
  <c r="S6" i="1"/>
  <c r="S7" i="1"/>
  <c r="S8" i="1"/>
  <c r="S9" i="1"/>
  <c r="S10" i="1"/>
  <c r="S11" i="1"/>
  <c r="S12" i="1"/>
  <c r="S13" i="1"/>
  <c r="S14" i="1"/>
  <c r="S15" i="1"/>
  <c r="S16"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7" i="1"/>
  <c r="S108" i="1"/>
  <c r="S109" i="1"/>
  <c r="S110" i="1"/>
  <c r="S111" i="1"/>
  <c r="S112" i="1"/>
  <c r="S113" i="1"/>
  <c r="F119" i="1"/>
  <c r="I120" i="1" l="1"/>
  <c r="K121" i="1"/>
  <c r="R121" i="1" s="1"/>
  <c r="P120" i="1"/>
  <c r="P122" i="1" s="1"/>
  <c r="R119" i="1"/>
  <c r="R120" i="1" l="1"/>
  <c r="K122" i="1"/>
  <c r="L127" i="1" s="1"/>
  <c r="K127" i="1" l="1"/>
  <c r="M127" i="1"/>
  <c r="N127" i="1"/>
  <c r="R122" i="1"/>
  <c r="R125" i="1" s="1"/>
</calcChain>
</file>

<file path=xl/comments1.xml><?xml version="1.0" encoding="utf-8"?>
<comments xmlns="http://schemas.openxmlformats.org/spreadsheetml/2006/main">
  <authors>
    <author>Amanda</author>
  </authors>
  <commentList>
    <comment ref="K5" authorId="0" shapeId="0">
      <text>
        <r>
          <rPr>
            <b/>
            <sz val="9"/>
            <color indexed="81"/>
            <rFont val="Segoe UI"/>
            <family val="2"/>
          </rPr>
          <t>Amanda:</t>
        </r>
        <r>
          <rPr>
            <sz val="9"/>
            <color indexed="81"/>
            <rFont val="Segoe UI"/>
            <family val="2"/>
          </rPr>
          <t xml:space="preserve">
Participação do Vagner Diniz (passagens R$2925,45 e diárias R$ 4.825,00), Álvaro Gregório (diárias R$2.200,00) e Caroline Burle (diárias R$ 2.123,00) na Condatos, Santiago – Chile, nos dias 08 e 09 de setembro.</t>
        </r>
      </text>
    </comment>
    <comment ref="L5" authorId="0" shapeId="0">
      <text>
        <r>
          <rPr>
            <b/>
            <sz val="9"/>
            <color indexed="81"/>
            <rFont val="Segoe UI"/>
            <family val="2"/>
          </rPr>
          <t>Amanda:</t>
        </r>
        <r>
          <rPr>
            <sz val="9"/>
            <color indexed="81"/>
            <rFont val="Segoe UI"/>
            <family val="2"/>
          </rPr>
          <t xml:space="preserve">
Participação da Caroline Burle na OGP, na Cidade do México – México, no período de 26 a 29 de outubro (passagens e diárias).</t>
        </r>
      </text>
    </comment>
    <comment ref="G11" authorId="0" shapeId="0">
      <text>
        <r>
          <rPr>
            <b/>
            <sz val="9"/>
            <color indexed="81"/>
            <rFont val="Segoe UI"/>
            <family val="2"/>
          </rPr>
          <t>Amanda:</t>
        </r>
        <r>
          <rPr>
            <sz val="9"/>
            <color indexed="81"/>
            <rFont val="Segoe UI"/>
            <family val="2"/>
          </rPr>
          <t xml:space="preserve">
Referente ao workshop realizado nos dias 23 2 24 março de 2015, onde as notas fiscais foram emitidas e pagas apenas em maio.</t>
        </r>
      </text>
    </comment>
    <comment ref="J17" authorId="0" shapeId="0">
      <text>
        <r>
          <rPr>
            <b/>
            <sz val="9"/>
            <color indexed="81"/>
            <rFont val="Segoe UI"/>
            <family val="2"/>
          </rPr>
          <t>Amanda:</t>
        </r>
        <r>
          <rPr>
            <sz val="9"/>
            <color indexed="81"/>
            <rFont val="Segoe UI"/>
            <family val="2"/>
          </rPr>
          <t xml:space="preserve">
R$ 22.947,27,00– Traduções dos Guias de Aberturas de Dados Abertos e Web Semântica (para inglês e espanhol).
R$ 5.060,90 – Tradução do Maturity Model (para português e espanhol)
</t>
        </r>
      </text>
    </comment>
    <comment ref="I74" authorId="0" shapeId="0">
      <text>
        <r>
          <rPr>
            <b/>
            <sz val="9"/>
            <color indexed="81"/>
            <rFont val="Segoe UI"/>
            <family val="2"/>
          </rPr>
          <t>Amanda:</t>
        </r>
        <r>
          <rPr>
            <sz val="9"/>
            <color indexed="81"/>
            <rFont val="Segoe UI"/>
            <family val="2"/>
          </rPr>
          <t xml:space="preserve">
Viagem dos especialistas para treinamento de apoio ao piloto – passagens e diárias. Breno Mazieiro (passagens R$ 641,15 e diárias R$ 895,00) e Francisco Barbosa (passagens R$ 641,15 e diárias R$ 895,00).</t>
        </r>
      </text>
    </comment>
    <comment ref="O100" authorId="0" shapeId="0">
      <text>
        <r>
          <rPr>
            <b/>
            <sz val="9"/>
            <color indexed="81"/>
            <rFont val="Segoe UI"/>
            <charset val="1"/>
          </rPr>
          <t>Amanda:</t>
        </r>
        <r>
          <rPr>
            <sz val="9"/>
            <color indexed="81"/>
            <rFont val="Segoe UI"/>
            <charset val="1"/>
          </rPr>
          <t xml:space="preserve">
Passagens e diárias da professora Bernadette Farias Lóscio, para consultoria de apoio aos pilotos. 
Passagens R$ 1920,77
Diárias R$ 1280,00</t>
        </r>
      </text>
    </comment>
    <comment ref="P100" authorId="0" shapeId="0">
      <text>
        <r>
          <rPr>
            <b/>
            <sz val="9"/>
            <color indexed="81"/>
            <rFont val="Segoe UI"/>
            <family val="2"/>
          </rPr>
          <t>Amanda:</t>
        </r>
        <r>
          <rPr>
            <sz val="9"/>
            <color indexed="81"/>
            <rFont val="Segoe UI"/>
            <family val="2"/>
          </rPr>
          <t xml:space="preserve">
Pagamento a professora Bernadette pelas horas de consultoria.</t>
        </r>
      </text>
    </comment>
    <comment ref="P103" authorId="0" shapeId="0">
      <text>
        <r>
          <rPr>
            <b/>
            <sz val="9"/>
            <color indexed="81"/>
            <rFont val="Segoe UI"/>
            <family val="2"/>
          </rPr>
          <t>Amanda:</t>
        </r>
        <r>
          <rPr>
            <sz val="9"/>
            <color indexed="81"/>
            <rFont val="Segoe UI"/>
            <family val="2"/>
          </rPr>
          <t xml:space="preserve">
R$ 25.933,00 – Consultoria do ODI para workshop virtual.</t>
        </r>
      </text>
    </comment>
    <comment ref="P106" authorId="0" shapeId="0">
      <text>
        <r>
          <rPr>
            <b/>
            <sz val="9"/>
            <color indexed="81"/>
            <rFont val="Segoe UI"/>
            <family val="2"/>
          </rPr>
          <t>Amanda:</t>
        </r>
        <r>
          <rPr>
            <sz val="9"/>
            <color indexed="81"/>
            <rFont val="Segoe UI"/>
            <family val="2"/>
          </rPr>
          <t xml:space="preserve">
Traduções do Guia “Fomento ao uso de dados abertos” para inglês e espanhol</t>
        </r>
      </text>
    </comment>
    <comment ref="N107" authorId="0" shapeId="0">
      <text>
        <r>
          <rPr>
            <b/>
            <sz val="9"/>
            <color indexed="81"/>
            <rFont val="Segoe UI"/>
            <family val="2"/>
          </rPr>
          <t>Amanda:</t>
        </r>
        <r>
          <rPr>
            <sz val="9"/>
            <color indexed="81"/>
            <rFont val="Segoe UI"/>
            <family val="2"/>
          </rPr>
          <t xml:space="preserve">
Pagamento da primeira, segunda e terceira parcela aos consultores Nicolau Reinhard e Edson Germano para produção do Guia “Fomento ao uso dos dados abertos” (Os pagamentos serão realizados em 4 parcelas, sendo que no mês de novembro serão pagas três parcelas referentes ao mês de setembro, outubro e novembro devido ao atraso do contrato).</t>
        </r>
      </text>
    </comment>
    <comment ref="P107" authorId="0" shapeId="0">
      <text>
        <r>
          <rPr>
            <b/>
            <sz val="9"/>
            <color indexed="81"/>
            <rFont val="Segoe UI"/>
            <family val="2"/>
          </rPr>
          <t>Amanda:</t>
        </r>
        <r>
          <rPr>
            <sz val="9"/>
            <color indexed="81"/>
            <rFont val="Segoe UI"/>
            <family val="2"/>
          </rPr>
          <t xml:space="preserve">
R$ 11.000,00 – Pagamento da quarta parcela aos consultores Nicolau Reinhard e Edson Germano para produção do Guia “Fomento ao uso dos dados abertos” (R$ 5.500,00 para cada).</t>
        </r>
      </text>
    </comment>
    <comment ref="P108" authorId="0" shapeId="0">
      <text>
        <r>
          <rPr>
            <b/>
            <sz val="9"/>
            <color indexed="81"/>
            <rFont val="Segoe UI"/>
            <family val="2"/>
          </rPr>
          <t>Amanda:
Revisão do português do guia "Fomento ao uso de dados abertos". R$ 1.947,00</t>
        </r>
        <r>
          <rPr>
            <sz val="9"/>
            <color indexed="81"/>
            <rFont val="Segoe UI"/>
            <family val="2"/>
          </rPr>
          <t xml:space="preserve">
Revisão da tradução em inglês e espanhol do Guia Fomento ao Uso de Dados Abertos - R$3.763,00</t>
        </r>
      </text>
    </comment>
    <comment ref="I109" authorId="0" shapeId="0">
      <text>
        <r>
          <rPr>
            <b/>
            <sz val="9"/>
            <color indexed="81"/>
            <rFont val="Segoe UI"/>
            <family val="2"/>
          </rPr>
          <t>Amanda:</t>
        </r>
        <r>
          <rPr>
            <sz val="9"/>
            <color indexed="81"/>
            <rFont val="Segoe UI"/>
            <family val="2"/>
          </rPr>
          <t xml:space="preserve">
Diagramação e ilustração do Guia de Web Semântica, Ricardo Hurmus. </t>
        </r>
      </text>
    </comment>
    <comment ref="P109" authorId="0" shapeId="0">
      <text>
        <r>
          <rPr>
            <b/>
            <sz val="9"/>
            <color indexed="81"/>
            <rFont val="Segoe UI"/>
            <family val="2"/>
          </rPr>
          <t>Amanda:</t>
        </r>
        <r>
          <rPr>
            <sz val="9"/>
            <color indexed="81"/>
            <rFont val="Segoe UI"/>
            <family val="2"/>
          </rPr>
          <t xml:space="preserve">
Ilustrações do guia Fomento ao Uso de Dados Abertos. R$ 767,00 </t>
        </r>
      </text>
    </comment>
    <comment ref="P115" authorId="0" shapeId="0">
      <text>
        <r>
          <rPr>
            <b/>
            <sz val="9"/>
            <color indexed="81"/>
            <rFont val="Segoe UI"/>
            <family val="2"/>
          </rPr>
          <t xml:space="preserve">Amanda:
Impressão de quantidade mínima de guias para distribuição 
</t>
        </r>
      </text>
    </comment>
    <comment ref="P116" authorId="0" shapeId="0">
      <text>
        <r>
          <rPr>
            <b/>
            <sz val="9"/>
            <color indexed="81"/>
            <rFont val="Segoe UI"/>
            <charset val="1"/>
          </rPr>
          <t>Amanda:</t>
        </r>
        <r>
          <rPr>
            <sz val="9"/>
            <color indexed="81"/>
            <rFont val="Segoe UI"/>
            <charset val="1"/>
          </rPr>
          <t xml:space="preserve">
Passagens e diárias de convidados nacionais. </t>
        </r>
      </text>
    </comment>
    <comment ref="P117" authorId="0" shapeId="0">
      <text>
        <r>
          <rPr>
            <b/>
            <sz val="9"/>
            <color indexed="81"/>
            <rFont val="Segoe UI"/>
            <family val="2"/>
          </rPr>
          <t>Amanda:</t>
        </r>
        <r>
          <rPr>
            <sz val="9"/>
            <color indexed="81"/>
            <rFont val="Segoe UI"/>
            <family val="2"/>
          </rPr>
          <t xml:space="preserve">
Contratação de buffet para 150 pessoas (café da manhã). R$ 8.400,00</t>
        </r>
      </text>
    </comment>
  </commentList>
</comments>
</file>

<file path=xl/sharedStrings.xml><?xml version="1.0" encoding="utf-8"?>
<sst xmlns="http://schemas.openxmlformats.org/spreadsheetml/2006/main" count="216" uniqueCount="149">
  <si>
    <t>WORKPLAN - TRANSPARENCY WITH SP PROJECT - OUTPUTS 1, 2 and 3 - W3C</t>
  </si>
  <si>
    <t>Output</t>
  </si>
  <si>
    <t>Act no</t>
  </si>
  <si>
    <t>Activity Description</t>
  </si>
  <si>
    <t>Added Description</t>
  </si>
  <si>
    <t>Breakdown</t>
  </si>
  <si>
    <t>April</t>
  </si>
  <si>
    <t>May</t>
  </si>
  <si>
    <t>June</t>
  </si>
  <si>
    <t>Jul</t>
  </si>
  <si>
    <t>Aug</t>
  </si>
  <si>
    <t>Sep</t>
  </si>
  <si>
    <t>Oct</t>
  </si>
  <si>
    <t>Nov</t>
  </si>
  <si>
    <t>Dec</t>
  </si>
  <si>
    <t>Jan</t>
  </si>
  <si>
    <t>Feb</t>
  </si>
  <si>
    <t>Mar</t>
  </si>
  <si>
    <t>Total FCO Y2</t>
  </si>
  <si>
    <t>Total FCO Y1+Y2</t>
  </si>
  <si>
    <t>Exchange Rate</t>
  </si>
  <si>
    <t>1. Datasets release increased in 70% by São Paulo state in a smart, accessible, manageable and plain language manner and with at least 3% of these databases linked among each other providing coherent and useful information. (Year 1 and 2).</t>
  </si>
  <si>
    <t>1.1</t>
  </si>
  <si>
    <t>Launch of project during CONACI meeting in Rio de Janeiro. (The meeting happens between August and September 2014).</t>
  </si>
  <si>
    <t>co-funded by SP State</t>
  </si>
  <si>
    <t>1.2</t>
  </si>
  <si>
    <t>Mapping of UK open data management methodologies and technologies, based on the Data.gov.uk website. This should target how UK establishes its open datasets and how information is linked to be tailored and replicated to SP State.Guidelines shall be produced, after discussion and collaboration with specialists, regarding open data management and use of semantic web and linked data and about plain language as well. In order to present the guidelines, workshops with government developers shall be carried on. Further consulting during implementation shall be provided.</t>
  </si>
  <si>
    <t>Consultants hiring</t>
  </si>
  <si>
    <t>Specification</t>
  </si>
  <si>
    <t>Selection process</t>
  </si>
  <si>
    <t>Approval  by Steering Committee</t>
  </si>
  <si>
    <t>Contracts signing</t>
  </si>
  <si>
    <t>OPEN DATA MANAGEMENT AND SEMANTIC WEB USE - Kick-off Workshop</t>
  </si>
  <si>
    <t>Consultants fee for participation</t>
  </si>
  <si>
    <t>Further expenses with rooms and coffe-break co-funded by SP State</t>
  </si>
  <si>
    <t>OPEN DATA MANAGEMENT AND SEMANTIC WEB USE - Mapping of British expertise, state of art and benchmarks</t>
  </si>
  <si>
    <t>Consultancy fees</t>
  </si>
  <si>
    <t>OPEN DATA MANAGEMENT AND SEMANTIC WEB USE - Workshop with specialists</t>
  </si>
  <si>
    <t>Room + lunch</t>
  </si>
  <si>
    <t>Specialists air tickets, accomodation and subsistence</t>
  </si>
  <si>
    <t>OPEN DATA MANAGEMENT AND SEMANTIC WEB USE - Guidelines production</t>
  </si>
  <si>
    <t>text revision</t>
  </si>
  <si>
    <t>graphic design</t>
  </si>
  <si>
    <t>OPEN DATA MANAGEMENT AND SEMANTIC WEB USE - Guidelines Presentation Workshop</t>
  </si>
  <si>
    <t>PLAIN LANGUAGE - Kick-off Workshop</t>
  </si>
  <si>
    <t>Consultants fee for participation  co-funded by SP State</t>
  </si>
  <si>
    <t>PLAIN LANGUAGE - Workshop with specialists</t>
  </si>
  <si>
    <t>Consultancy fees  co-funded by SP State</t>
  </si>
  <si>
    <t>Consultants fee for participation co-funded by SP State</t>
  </si>
  <si>
    <t>Room + lunch co-funded by SP State</t>
  </si>
  <si>
    <t>Specialists air tickets, accomodation and subsistence  co-funded by SP State</t>
  </si>
  <si>
    <t>PLAIN LANGUAGE- Guidelines production</t>
  </si>
  <si>
    <t>Consultancy fees co-funded by SP State</t>
  </si>
  <si>
    <t>PLAIN LANGUAGE - Guidelines Presentation Workshop</t>
  </si>
  <si>
    <t>1.3</t>
  </si>
  <si>
    <t>Design of virtual platform, considering relevant type of data (classification, standardisation and publication), how it should be displayed, type of language and others to SP State, based on results of activity 1.2. This structure will be linked to the SP Transparency Portal.</t>
  </si>
  <si>
    <t>TRANSPARENCY PORTAL DESIGN AND ADJUSTMENT - Portal Management Comitee creation</t>
  </si>
  <si>
    <t>Creation by SP State Decree</t>
  </si>
  <si>
    <t>Assigmnt of Committee members</t>
  </si>
  <si>
    <t>TRANSPARENCY PORTAL DESIGN AND ADJUSTMENT - Needs specification</t>
  </si>
  <si>
    <t>Analysis of evaluation sources, as Contas Abertas ranking</t>
  </si>
  <si>
    <t>Most required information survey</t>
  </si>
  <si>
    <t>Starting partnerships with organizations that produce the information</t>
  </si>
  <si>
    <t>New avaiable tools analysis - SP State corporative Google seach tool</t>
  </si>
  <si>
    <t>TRANSPARENCY PORTAL DESIGN AND ADJUSTMENT - Digital design procurement and contract</t>
  </si>
  <si>
    <t>Procurement and contract signing</t>
  </si>
  <si>
    <t>TRANSPARENCY PORTAL DESIGN AND ADJUSTMENT - Design and implementaion of adjustments</t>
  </si>
  <si>
    <t>Requirements eliciting</t>
  </si>
  <si>
    <t>Information architecture and interaction design</t>
  </si>
  <si>
    <t>Interface design</t>
  </si>
  <si>
    <t>Data modelling and programming</t>
  </si>
  <si>
    <t>Tests and adjustments</t>
  </si>
  <si>
    <t>Documentation</t>
  </si>
  <si>
    <t>Training</t>
  </si>
  <si>
    <t>TRANSPARENCY PORTAL DESIGN AND ADJUSTMENT - Presentation to Transparency Council and Launch</t>
  </si>
  <si>
    <t>Presentation to Transparency Council</t>
  </si>
  <si>
    <t>Launch</t>
  </si>
  <si>
    <t>OPEN DATA (OPEN GOV) PORTAL DESIGN AND ADJUSTMENT - Institutional framing</t>
  </si>
  <si>
    <t>Institutional framming redesign</t>
  </si>
  <si>
    <t>Mapping of organizational sources</t>
  </si>
  <si>
    <t>OPEN DATA (OPEN GOV) PORTAL DESIGN AND ADJUSTMENT - Digital design procurement and contract</t>
  </si>
  <si>
    <t>OPEN DATA (OPEN GOV) PORTAL DESIGN AND ADJUSTMENT - Design and implementaion of adjustments</t>
  </si>
  <si>
    <t>PLAIN LANGUAGE EMPLOYEES TRAINING</t>
  </si>
  <si>
    <t>Training workshops</t>
  </si>
  <si>
    <t>Implementation of the virtual platform at one public agency targeting one selected sector as a pilot: health, transport or education. The pilot will become a benchmark to be disseminated to other public agencies. (Co-funded by SP State).</t>
  </si>
  <si>
    <t>PARTNERSHIP FOR PILOTS</t>
  </si>
  <si>
    <t>Mapping (organizations and possible piltos)</t>
  </si>
  <si>
    <t>Partnerships</t>
  </si>
  <si>
    <t>EMPLOYEES TRAINING ON OPEN DATA MANAGEMENT AND WEB SEMANTIC</t>
  </si>
  <si>
    <t>DATA BASIS IN OPEN FORMAT INCREASE (70%)</t>
  </si>
  <si>
    <t>Pilot data basis analysis and selection</t>
  </si>
  <si>
    <t>Pilot baisis configuration in open data format</t>
  </si>
  <si>
    <t>Pilot basis metadata and dictionary elaboration</t>
  </si>
  <si>
    <t>Pilot data basis description</t>
  </si>
  <si>
    <t>Pilot data basis publication (for down load or automatic access</t>
  </si>
  <si>
    <t>Consultant support fees</t>
  </si>
  <si>
    <t>Replication until increase of 70% of data sets</t>
  </si>
  <si>
    <t>DATA BASIS WITH WEB SEMANTIC AND LINKED DATA</t>
  </si>
  <si>
    <t>Pilot data configuration according to semantic Web</t>
  </si>
  <si>
    <t>Pilot data description according to semantic Web</t>
  </si>
  <si>
    <t>Pilot data basis publication</t>
  </si>
  <si>
    <t>Replication until increase of 3% of data sets</t>
  </si>
  <si>
    <t>2. Channel for public consultation created, based on the UK model, to select priority data that needs to be available. (Year 1 and 2)</t>
  </si>
  <si>
    <t>2.1</t>
  </si>
  <si>
    <t>Mapping of UK public consultation, based on the one carried out by UK Cabinet Office to understand which type of data is most demanded from businesses and civil society. Guidelines shall be produced, after discussion and collaboration with specialists In order to present the guidelines, workshops with government employees shall be carried on. Further consulting during implementation shall be provided.</t>
  </si>
  <si>
    <t>PUBLIC CONSULTATION  - Kick-off Workshop</t>
  </si>
  <si>
    <t>PUBLIC CONSULTATION - Participation on other spacialities Workshop</t>
  </si>
  <si>
    <t>PUBLIC CONSULTATION  - Mapping of British expertise, state of art and benchmarks</t>
  </si>
  <si>
    <t>PUBLIC CONSULTATION - Workshop with specialists</t>
  </si>
  <si>
    <t>PUBLIC CONSULTATION  - Guidelines production</t>
  </si>
  <si>
    <t>PUBLIC CONSULTATION  - Guidelines Presentation Workshop</t>
  </si>
  <si>
    <t>2.2</t>
  </si>
  <si>
    <t>Run the structure developed with relevant sample of stakeholders identified by SP government stakeholders</t>
  </si>
  <si>
    <t>2.3</t>
  </si>
  <si>
    <t>Incorporate the results of activity 2.2 in the platform developed in Output 1 for the chosen sector.</t>
  </si>
  <si>
    <t>3. Open Data management programme created to foster development of new applications (apps), which should provide new business opportunities and improve public services. (Year 2)</t>
  </si>
  <si>
    <t>3.1</t>
  </si>
  <si>
    <t>Mapping of UKstructure and methodology to create a public transparency programme concerning open data management.based on the one carried out by the Open Data Institute. This programme should also target ways to spread and improve that relationship of SP State to other public agencies, private sector and civil society for the long-term. Guidelines shall be produced, after discussion and collaboration with specialists. In order to present the guidelines, workshops with SP State relevant transparency-related officials shall be provided by The Open Data Institute, as well as further consulting during implementation.</t>
  </si>
  <si>
    <t>OPEN DATA USE FOSTERING  - Kick-off Workshop</t>
  </si>
  <si>
    <t>OPEN DATA USE FOSTERING - Participation on other spacialities Workshop</t>
  </si>
  <si>
    <t>OPEN DATA USE FOSTERING  - Mapping of British expertise, state of art and benchmarks</t>
  </si>
  <si>
    <t>OPEN DATA USE FOSTERING  - Guidelines production</t>
  </si>
  <si>
    <t>OPEN DATA USE FOSTERING  - Guidelines Presentation Workshop</t>
  </si>
  <si>
    <t>3.2</t>
  </si>
  <si>
    <t>Creation of programme structure as pilot with support of The Open Data Institute support to be implemented by SP State.</t>
  </si>
  <si>
    <t>Creation of Programme, cofundend by SP State</t>
  </si>
  <si>
    <t>Consultants support fee</t>
  </si>
  <si>
    <t>3.3</t>
  </si>
  <si>
    <t>Implementation of pilot of the recommended actions to develop new apps based on the open data displayed in outputs 1 and 2 and create the business environment for its continuation in the long-term. This will also bring the public sector closer to the private sector and civil society. (Co-funding by Science and Innovation Team).</t>
  </si>
  <si>
    <t>Total</t>
  </si>
  <si>
    <t>Total in pounds</t>
  </si>
  <si>
    <t>Embassy Payments in Reais</t>
  </si>
  <si>
    <t>Embassy Payments in Pounds</t>
  </si>
  <si>
    <t>Rendering of account</t>
  </si>
  <si>
    <t xml:space="preserve">IMPLEMENTATION TRACKER </t>
  </si>
  <si>
    <t>Apr</t>
  </si>
  <si>
    <t>Jun</t>
  </si>
  <si>
    <t>Launch of project during CONDATOS meeting in Santiago/ Chile. (08, 09 September) and OGP – México (26, 27,28,29 October).</t>
  </si>
  <si>
    <t xml:space="preserve"> </t>
  </si>
  <si>
    <t>translation</t>
  </si>
  <si>
    <t>Participação na Condatos - Chile e OGP - México</t>
  </si>
  <si>
    <t xml:space="preserve">Further expenses with rooms and coffe-break </t>
  </si>
  <si>
    <t>Saldo em caixa com NIC</t>
  </si>
  <si>
    <t>Closing meeting project</t>
  </si>
  <si>
    <t>Lorde Maude</t>
  </si>
  <si>
    <t>under/over:</t>
  </si>
  <si>
    <t>Further expenses with rooms and coffe-break</t>
  </si>
  <si>
    <t>National guests</t>
  </si>
  <si>
    <t>small batch of guides print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</si>
</sst>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R$]#,##0.00"/>
    <numFmt numFmtId="166" formatCode="[$£-809]#,##0.00"/>
    <numFmt numFmtId="167" formatCode="[$R$-416]\ #,##0.00"/>
    <numFmt numFmtId="168" formatCode="&quot;£&quot;#,##0.00"/>
    <numFmt numFmtId="169" formatCode="&quot;£&quot;#,##0"/>
    <numFmt numFmtId="170" formatCode="[$£-452]#,##0.00"/>
    <numFmt numFmtId="171" formatCode="_-[$R$-416]\ * #,##0.00_-;\-[$R$-416]\ * #,##0.00_-;_-[$R$-416]\ * &quot;-&quot;??_-;_-@_-"/>
  </numFmts>
  <fonts count="19" x14ac:knownFonts="1">
    <font>
      <sz val="11"/>
      <color rgb="FF000000"/>
      <name val="Calibri"/>
      <family val="2"/>
      <charset val="1"/>
    </font>
    <font>
      <sz val="11"/>
      <color theme="1"/>
      <name val="Calibri"/>
      <family val="2"/>
      <scheme val="minor"/>
    </font>
    <font>
      <sz val="10"/>
      <name val="Arial"/>
      <family val="2"/>
    </font>
    <font>
      <b/>
      <sz val="16"/>
      <name val="Arial"/>
      <family val="2"/>
      <charset val="1"/>
    </font>
    <font>
      <b/>
      <sz val="10"/>
      <name val="Arial"/>
      <family val="2"/>
      <charset val="1"/>
    </font>
    <font>
      <sz val="10"/>
      <name val="Arial"/>
      <family val="2"/>
      <charset val="1"/>
    </font>
    <font>
      <b/>
      <sz val="9"/>
      <name val="Arial"/>
      <family val="2"/>
      <charset val="1"/>
    </font>
    <font>
      <sz val="11"/>
      <color rgb="FF333333"/>
      <name val="Arial"/>
      <family val="2"/>
      <charset val="1"/>
    </font>
    <font>
      <sz val="10"/>
      <color rgb="FF000000"/>
      <name val="Arial"/>
      <family val="2"/>
      <charset val="1"/>
    </font>
    <font>
      <b/>
      <sz val="11"/>
      <name val="Arial"/>
      <family val="2"/>
      <charset val="1"/>
    </font>
    <font>
      <b/>
      <sz val="11"/>
      <color theme="1"/>
      <name val="Calibri"/>
      <family val="2"/>
      <scheme val="minor"/>
    </font>
    <font>
      <b/>
      <sz val="8"/>
      <color indexed="8"/>
      <name val="Arial"/>
      <family val="2"/>
    </font>
    <font>
      <b/>
      <sz val="9"/>
      <color rgb="FF000000"/>
      <name val="Arial"/>
      <family val="2"/>
    </font>
    <font>
      <sz val="10"/>
      <name val="Arial"/>
      <family val="2"/>
    </font>
    <font>
      <b/>
      <sz val="12"/>
      <name val="Arial"/>
      <family val="2"/>
      <charset val="1"/>
    </font>
    <font>
      <sz val="9"/>
      <color indexed="81"/>
      <name val="Segoe UI"/>
      <family val="2"/>
    </font>
    <font>
      <b/>
      <sz val="9"/>
      <color indexed="81"/>
      <name val="Segoe UI"/>
      <family val="2"/>
    </font>
    <font>
      <sz val="9"/>
      <color indexed="81"/>
      <name val="Segoe UI"/>
      <charset val="1"/>
    </font>
    <font>
      <b/>
      <sz val="9"/>
      <color indexed="81"/>
      <name val="Segoe UI"/>
      <charset val="1"/>
    </font>
  </fonts>
  <fills count="13">
    <fill>
      <patternFill patternType="none"/>
    </fill>
    <fill>
      <patternFill patternType="gray125"/>
    </fill>
    <fill>
      <patternFill patternType="solid">
        <fgColor rgb="FF8DB4E3"/>
        <bgColor rgb="FF9999FF"/>
      </patternFill>
    </fill>
    <fill>
      <patternFill patternType="solid">
        <fgColor rgb="FFB7B7B7"/>
        <bgColor rgb="FFCCCCCC"/>
      </patternFill>
    </fill>
    <fill>
      <patternFill patternType="solid">
        <fgColor rgb="FFCCCCCC"/>
        <bgColor rgb="FFB7B7B7"/>
      </patternFill>
    </fill>
    <fill>
      <patternFill patternType="solid">
        <fgColor rgb="FFFFFFFF"/>
        <bgColor rgb="FFFFFFCC"/>
      </patternFill>
    </fill>
    <fill>
      <patternFill patternType="solid">
        <fgColor rgb="FF999999"/>
        <bgColor rgb="FF808080"/>
      </patternFill>
    </fill>
    <fill>
      <patternFill patternType="solid">
        <fgColor theme="0" tint="-0.34998626667073579"/>
        <bgColor indexed="64"/>
      </patternFill>
    </fill>
    <fill>
      <patternFill patternType="solid">
        <fgColor rgb="FFDBEEF3"/>
        <bgColor indexed="64"/>
      </patternFill>
    </fill>
    <fill>
      <patternFill patternType="solid">
        <fgColor theme="6"/>
        <bgColor rgb="FFCCCCCC"/>
      </patternFill>
    </fill>
    <fill>
      <patternFill patternType="solid">
        <fgColor theme="6" tint="-0.499984740745262"/>
        <bgColor rgb="FFCCCCCC"/>
      </patternFill>
    </fill>
    <fill>
      <patternFill patternType="solid">
        <fgColor theme="5" tint="-0.249977111117893"/>
        <bgColor rgb="FFCCCCCC"/>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9" fontId="2" fillId="0" borderId="0" applyBorder="0" applyAlignment="0" applyProtection="0"/>
  </cellStyleXfs>
  <cellXfs count="79">
    <xf numFmtId="0" fontId="0" fillId="0" borderId="0" xfId="0"/>
    <xf numFmtId="0" fontId="4" fillId="2" borderId="1" xfId="0" applyFont="1" applyFill="1" applyBorder="1" applyAlignment="1">
      <alignment horizontal="center" vertical="center" wrapText="1"/>
    </xf>
    <xf numFmtId="165" fontId="4" fillId="3" borderId="1" xfId="0" applyNumberFormat="1" applyFont="1" applyFill="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wrapText="1"/>
    </xf>
    <xf numFmtId="165" fontId="5" fillId="0" borderId="1" xfId="0" applyNumberFormat="1" applyFont="1" applyBorder="1" applyAlignment="1">
      <alignment wrapText="1"/>
    </xf>
    <xf numFmtId="165" fontId="5" fillId="6" borderId="1" xfId="0" applyNumberFormat="1" applyFont="1" applyFill="1" applyBorder="1" applyAlignment="1">
      <alignment wrapText="1"/>
    </xf>
    <xf numFmtId="0" fontId="0" fillId="0" borderId="1" xfId="0" applyBorder="1"/>
    <xf numFmtId="166" fontId="4" fillId="3" borderId="1" xfId="0" applyNumberFormat="1" applyFont="1" applyFill="1" applyBorder="1" applyAlignment="1">
      <alignment wrapText="1"/>
    </xf>
    <xf numFmtId="168" fontId="4" fillId="3" borderId="1" xfId="0" applyNumberFormat="1" applyFont="1" applyFill="1" applyBorder="1" applyAlignment="1">
      <alignment wrapText="1"/>
    </xf>
    <xf numFmtId="169" fontId="4" fillId="3" borderId="1" xfId="0" applyNumberFormat="1" applyFont="1" applyFill="1" applyBorder="1" applyAlignment="1">
      <alignment horizontal="center" wrapText="1"/>
    </xf>
    <xf numFmtId="0" fontId="12" fillId="8" borderId="9"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9" fontId="1" fillId="0" borderId="13" xfId="1" applyFont="1" applyBorder="1" applyAlignment="1">
      <alignment horizontal="center" vertical="center"/>
    </xf>
    <xf numFmtId="9" fontId="1" fillId="0" borderId="2" xfId="1" applyFont="1" applyBorder="1" applyAlignment="1">
      <alignment horizontal="center" vertical="center"/>
    </xf>
    <xf numFmtId="9" fontId="13" fillId="0" borderId="2" xfId="1" applyFont="1" applyBorder="1" applyAlignment="1">
      <alignment horizontal="center" vertical="center"/>
    </xf>
    <xf numFmtId="165" fontId="14" fillId="3" borderId="1" xfId="0" applyNumberFormat="1" applyFont="1" applyFill="1" applyBorder="1" applyAlignment="1">
      <alignment horizontal="center" wrapText="1"/>
    </xf>
    <xf numFmtId="165" fontId="4" fillId="3" borderId="3" xfId="0" applyNumberFormat="1" applyFont="1" applyFill="1" applyBorder="1" applyAlignment="1">
      <alignment wrapText="1"/>
    </xf>
    <xf numFmtId="0" fontId="13" fillId="4" borderId="7"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0" fillId="0" borderId="0" xfId="0" applyAlignment="1">
      <alignment horizontal="center" vertical="center"/>
    </xf>
    <xf numFmtId="165" fontId="6" fillId="0" borderId="1" xfId="0" applyNumberFormat="1" applyFont="1" applyBorder="1" applyAlignment="1">
      <alignment horizontal="center" vertical="center"/>
    </xf>
    <xf numFmtId="165" fontId="6" fillId="5" borderId="1" xfId="0" applyNumberFormat="1" applyFont="1" applyFill="1" applyBorder="1" applyAlignment="1">
      <alignment horizontal="center" vertical="center"/>
    </xf>
    <xf numFmtId="165" fontId="5" fillId="5" borderId="1" xfId="0" applyNumberFormat="1"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xf>
    <xf numFmtId="165" fontId="8" fillId="5" borderId="1" xfId="0" applyNumberFormat="1" applyFont="1" applyFill="1" applyBorder="1" applyAlignment="1">
      <alignment horizontal="center" vertical="center"/>
    </xf>
    <xf numFmtId="165" fontId="5" fillId="6" borderId="1" xfId="0" applyNumberFormat="1" applyFont="1" applyFill="1" applyBorder="1" applyAlignment="1">
      <alignment horizontal="center" vertical="center" wrapText="1"/>
    </xf>
    <xf numFmtId="0" fontId="0" fillId="0" borderId="1" xfId="0" applyBorder="1" applyAlignment="1">
      <alignment horizontal="center" vertical="center"/>
    </xf>
    <xf numFmtId="164" fontId="3" fillId="2" borderId="5" xfId="0" applyNumberFormat="1" applyFont="1" applyFill="1" applyBorder="1" applyAlignment="1">
      <alignment vertical="center"/>
    </xf>
    <xf numFmtId="164" fontId="3" fillId="2" borderId="6" xfId="0" applyNumberFormat="1" applyFont="1" applyFill="1" applyBorder="1" applyAlignment="1">
      <alignment vertical="center"/>
    </xf>
    <xf numFmtId="9" fontId="2" fillId="0" borderId="2" xfId="1" applyFont="1" applyBorder="1" applyAlignment="1">
      <alignment horizontal="center" vertical="center"/>
    </xf>
    <xf numFmtId="168" fontId="14" fillId="3" borderId="1" xfId="0" applyNumberFormat="1" applyFont="1" applyFill="1" applyBorder="1" applyAlignment="1">
      <alignment horizontal="center" vertical="center" wrapText="1"/>
    </xf>
    <xf numFmtId="165" fontId="14" fillId="3" borderId="1" xfId="0" applyNumberFormat="1" applyFont="1" applyFill="1" applyBorder="1" applyAlignment="1">
      <alignment horizontal="center" vertical="center" wrapText="1"/>
    </xf>
    <xf numFmtId="4" fontId="0" fillId="0" borderId="0" xfId="0" applyNumberFormat="1"/>
    <xf numFmtId="0" fontId="5" fillId="0" borderId="1" xfId="0" applyFont="1" applyBorder="1" applyAlignment="1">
      <alignment horizontal="center" vertical="center" wrapText="1"/>
    </xf>
    <xf numFmtId="170" fontId="0" fillId="0" borderId="0" xfId="0" applyNumberFormat="1"/>
    <xf numFmtId="167" fontId="0" fillId="0" borderId="0" xfId="0" applyNumberFormat="1"/>
    <xf numFmtId="165" fontId="4" fillId="9" borderId="1" xfId="0" applyNumberFormat="1" applyFont="1" applyFill="1" applyBorder="1" applyAlignment="1">
      <alignment wrapText="1"/>
    </xf>
    <xf numFmtId="165" fontId="4" fillId="10" borderId="1" xfId="0" applyNumberFormat="1" applyFont="1" applyFill="1" applyBorder="1" applyAlignment="1">
      <alignment wrapText="1"/>
    </xf>
    <xf numFmtId="165" fontId="4" fillId="11" borderId="1" xfId="0" applyNumberFormat="1" applyFont="1" applyFill="1" applyBorder="1" applyAlignment="1">
      <alignment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71" fontId="0" fillId="0" borderId="0" xfId="0" applyNumberFormat="1" applyAlignment="1">
      <alignmen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3" borderId="5" xfId="0" applyFont="1" applyFill="1" applyBorder="1" applyAlignment="1">
      <alignment horizontal="center" wrapText="1"/>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164" fontId="3"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9" fontId="10" fillId="0" borderId="15" xfId="0" applyNumberFormat="1" applyFont="1" applyBorder="1" applyAlignment="1">
      <alignment horizontal="center" vertical="center"/>
    </xf>
    <xf numFmtId="9" fontId="10" fillId="0" borderId="16" xfId="0" applyNumberFormat="1" applyFont="1" applyBorder="1" applyAlignment="1">
      <alignment horizontal="center" vertical="center"/>
    </xf>
    <xf numFmtId="9" fontId="10" fillId="0" borderId="17" xfId="0" applyNumberFormat="1" applyFont="1" applyBorder="1" applyAlignment="1">
      <alignment horizontal="center" vertical="center"/>
    </xf>
    <xf numFmtId="165" fontId="4" fillId="4" borderId="5" xfId="0" applyNumberFormat="1" applyFont="1" applyFill="1" applyBorder="1" applyAlignment="1">
      <alignment horizontal="center" vertical="center" wrapText="1"/>
    </xf>
    <xf numFmtId="165" fontId="4" fillId="4" borderId="6" xfId="0" applyNumberFormat="1" applyFont="1" applyFill="1" applyBorder="1" applyAlignment="1">
      <alignment horizontal="center" vertical="center" wrapText="1"/>
    </xf>
    <xf numFmtId="165" fontId="4" fillId="4" borderId="7" xfId="0" applyNumberFormat="1"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xf>
    <xf numFmtId="0" fontId="9" fillId="3" borderId="1" xfId="0" applyFont="1" applyFill="1" applyBorder="1" applyAlignment="1">
      <alignment horizontal="center" wrapText="1"/>
    </xf>
    <xf numFmtId="165" fontId="5" fillId="12" borderId="1" xfId="0" applyNumberFormat="1" applyFont="1" applyFill="1" applyBorder="1" applyAlignment="1">
      <alignment horizontal="center" vertical="center" wrapText="1"/>
    </xf>
  </cellXfs>
  <cellStyles count="2">
    <cellStyle name="Normal" xfId="0" builtinId="0"/>
    <cellStyle name="Porcentagem" xfId="1"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7B7B7"/>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8DB4E3"/>
      <rgbColor rgb="FFFF99CC"/>
      <rgbColor rgb="FFCC99FF"/>
      <rgbColor rgb="FFFFCC99"/>
      <rgbColor rgb="FF3366FF"/>
      <rgbColor rgb="FF33CCCC"/>
      <rgbColor rgb="FF92D05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33</xdr:row>
      <xdr:rowOff>142875</xdr:rowOff>
    </xdr:to>
    <xdr:sp macro="" textlink="">
      <xdr:nvSpPr>
        <xdr:cNvPr id="1032" name="shapetype_202" hidden="1"/>
        <xdr:cNvSpPr txBox="1">
          <a:spLocks noSelect="1" noChangeArrowheads="1"/>
        </xdr:cNvSpPr>
      </xdr:nvSpPr>
      <xdr:spPr bwMode="auto">
        <a:xfrm>
          <a:off x="0" y="0"/>
          <a:ext cx="0" cy="209073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33</xdr:row>
      <xdr:rowOff>142875</xdr:rowOff>
    </xdr:to>
    <xdr:sp macro="" textlink="">
      <xdr:nvSpPr>
        <xdr:cNvPr id="1030" name="Text Box 6" hidden="1"/>
        <xdr:cNvSpPr txBox="1">
          <a:spLocks noSelect="1" noChangeArrowheads="1"/>
        </xdr:cNvSpPr>
      </xdr:nvSpPr>
      <xdr:spPr bwMode="auto">
        <a:xfrm>
          <a:off x="0" y="0"/>
          <a:ext cx="0" cy="209073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33</xdr:row>
      <xdr:rowOff>142875</xdr:rowOff>
    </xdr:to>
    <xdr:sp macro="" textlink="">
      <xdr:nvSpPr>
        <xdr:cNvPr id="1028" name="Text Box 4" hidden="1"/>
        <xdr:cNvSpPr txBox="1">
          <a:spLocks noSelect="1" noChangeArrowheads="1"/>
        </xdr:cNvSpPr>
      </xdr:nvSpPr>
      <xdr:spPr bwMode="auto">
        <a:xfrm>
          <a:off x="0" y="0"/>
          <a:ext cx="0" cy="209073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0</xdr:colOff>
      <xdr:row>33</xdr:row>
      <xdr:rowOff>142875</xdr:rowOff>
    </xdr:to>
    <xdr:sp macro="" textlink="">
      <xdr:nvSpPr>
        <xdr:cNvPr id="1026" name="Text Box 2" hidden="1"/>
        <xdr:cNvSpPr txBox="1">
          <a:spLocks noSelect="1" noChangeArrowheads="1"/>
        </xdr:cNvSpPr>
      </xdr:nvSpPr>
      <xdr:spPr bwMode="auto">
        <a:xfrm>
          <a:off x="0" y="0"/>
          <a:ext cx="0" cy="209073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28"/>
  <sheetViews>
    <sheetView tabSelected="1" view="pageBreakPreview" topLeftCell="D87" zoomScale="80" zoomScaleNormal="80" zoomScaleSheetLayoutView="80" zoomScalePageLayoutView="80" workbookViewId="0">
      <selection activeCell="P117" sqref="P117"/>
    </sheetView>
  </sheetViews>
  <sheetFormatPr defaultRowHeight="15" x14ac:dyDescent="0.25"/>
  <cols>
    <col min="1" max="1" width="19.7109375" customWidth="1"/>
    <col min="2" max="2" width="7.28515625" bestFit="1" customWidth="1"/>
    <col min="3" max="3" width="57.140625" customWidth="1"/>
    <col min="4" max="4" width="59.140625" customWidth="1"/>
    <col min="5" max="5" width="51.28515625" customWidth="1"/>
    <col min="6" max="6" width="7.85546875" bestFit="1" customWidth="1"/>
    <col min="7" max="7" width="13" bestFit="1" customWidth="1"/>
    <col min="8" max="8" width="7.85546875" bestFit="1" customWidth="1"/>
    <col min="9" max="9" width="11.85546875" bestFit="1" customWidth="1"/>
    <col min="10" max="10" width="13.5703125" bestFit="1" customWidth="1"/>
    <col min="11" max="11" width="13" bestFit="1" customWidth="1"/>
    <col min="12" max="12" width="11.85546875" bestFit="1" customWidth="1"/>
    <col min="13" max="13" width="12.140625" bestFit="1" customWidth="1"/>
    <col min="14" max="16" width="13" bestFit="1" customWidth="1"/>
    <col min="17" max="17" width="12.140625" bestFit="1" customWidth="1"/>
    <col min="18" max="19" width="17" bestFit="1" customWidth="1"/>
    <col min="20" max="1005" width="17.28515625"/>
  </cols>
  <sheetData>
    <row r="1" spans="1:19" ht="20.25" x14ac:dyDescent="0.25">
      <c r="A1" s="65" t="s">
        <v>0</v>
      </c>
      <c r="B1" s="65"/>
      <c r="C1" s="65"/>
      <c r="D1" s="65"/>
      <c r="E1" s="65"/>
      <c r="F1" s="65"/>
      <c r="G1" s="65"/>
      <c r="H1" s="65"/>
      <c r="I1" s="65"/>
      <c r="J1" s="65"/>
      <c r="K1" s="65"/>
      <c r="L1" s="65"/>
      <c r="M1" s="65"/>
      <c r="N1" s="65"/>
      <c r="O1" s="45"/>
      <c r="P1" s="45"/>
      <c r="Q1" s="45"/>
      <c r="R1" s="45"/>
      <c r="S1" s="44">
        <v>35400</v>
      </c>
    </row>
    <row r="2" spans="1:19" x14ac:dyDescent="0.25">
      <c r="A2" s="1" t="s">
        <v>1</v>
      </c>
      <c r="B2" s="1" t="s">
        <v>2</v>
      </c>
      <c r="C2" s="1" t="s">
        <v>3</v>
      </c>
      <c r="D2" s="1" t="s">
        <v>4</v>
      </c>
      <c r="E2" s="1" t="s">
        <v>5</v>
      </c>
      <c r="F2" s="27" t="s">
        <v>6</v>
      </c>
      <c r="G2" s="27" t="s">
        <v>7</v>
      </c>
      <c r="H2" s="27" t="s">
        <v>8</v>
      </c>
      <c r="I2" s="27" t="s">
        <v>9</v>
      </c>
      <c r="J2" s="27" t="s">
        <v>10</v>
      </c>
      <c r="K2" s="27" t="s">
        <v>11</v>
      </c>
      <c r="L2" s="27" t="s">
        <v>12</v>
      </c>
      <c r="M2" s="27" t="s">
        <v>13</v>
      </c>
      <c r="N2" s="27" t="s">
        <v>14</v>
      </c>
      <c r="O2" s="27" t="s">
        <v>15</v>
      </c>
      <c r="P2" s="27" t="s">
        <v>16</v>
      </c>
      <c r="Q2" s="27" t="s">
        <v>17</v>
      </c>
      <c r="R2" s="28" t="s">
        <v>18</v>
      </c>
      <c r="S2" s="29" t="s">
        <v>19</v>
      </c>
    </row>
    <row r="3" spans="1:19" x14ac:dyDescent="0.25">
      <c r="A3" s="71" t="s">
        <v>20</v>
      </c>
      <c r="B3" s="72"/>
      <c r="C3" s="72"/>
      <c r="D3" s="72"/>
      <c r="E3" s="73"/>
      <c r="F3" s="19">
        <v>4.8192000000000004</v>
      </c>
      <c r="G3" s="30">
        <v>4.5339999999999998</v>
      </c>
      <c r="H3" s="30">
        <v>4.8609999999999998</v>
      </c>
      <c r="I3" s="30">
        <v>4.9379</v>
      </c>
      <c r="J3" s="31">
        <v>5.2664</v>
      </c>
      <c r="K3" s="31">
        <v>6.2184999999999997</v>
      </c>
      <c r="L3" s="31">
        <v>5.9610000000000003</v>
      </c>
      <c r="M3" s="31">
        <v>5.6536999999999997</v>
      </c>
      <c r="N3" s="31">
        <v>5.6536999999999997</v>
      </c>
      <c r="O3" s="31">
        <v>5.9379999999999997</v>
      </c>
      <c r="P3" s="31">
        <v>5.8569000000000004</v>
      </c>
      <c r="Q3" s="31">
        <v>5.8569000000000004</v>
      </c>
      <c r="R3" s="32"/>
      <c r="S3" s="32"/>
    </row>
    <row r="4" spans="1:19" ht="25.5" x14ac:dyDescent="0.25">
      <c r="A4" s="66" t="s">
        <v>21</v>
      </c>
      <c r="B4" s="20" t="s">
        <v>22</v>
      </c>
      <c r="C4" s="20" t="s">
        <v>23</v>
      </c>
      <c r="D4" s="24" t="s">
        <v>24</v>
      </c>
      <c r="E4" s="24"/>
      <c r="F4" s="33"/>
      <c r="G4" s="33"/>
      <c r="H4" s="33"/>
      <c r="I4" s="34"/>
      <c r="J4" s="34"/>
      <c r="K4" s="35"/>
      <c r="L4" s="33"/>
      <c r="M4" s="33"/>
      <c r="N4" s="33"/>
      <c r="O4" s="33"/>
      <c r="P4" s="33"/>
      <c r="Q4" s="33"/>
      <c r="R4" s="29">
        <f>SUM(F4:Q4)</f>
        <v>0</v>
      </c>
      <c r="S4" s="29" t="e">
        <f>#REF!+#REF!</f>
        <v>#REF!</v>
      </c>
    </row>
    <row r="5" spans="1:19" ht="25.5" x14ac:dyDescent="0.25">
      <c r="A5" s="66"/>
      <c r="B5" s="20"/>
      <c r="C5" s="20" t="s">
        <v>137</v>
      </c>
      <c r="D5" s="24"/>
      <c r="E5" s="25" t="s">
        <v>140</v>
      </c>
      <c r="F5" s="33"/>
      <c r="G5" s="33"/>
      <c r="H5" s="33"/>
      <c r="I5" s="34"/>
      <c r="J5" s="34"/>
      <c r="K5" s="26">
        <v>12073.45</v>
      </c>
      <c r="L5" s="26">
        <v>5120.62</v>
      </c>
      <c r="M5" s="33"/>
      <c r="N5" s="33"/>
      <c r="O5" s="33"/>
      <c r="P5" s="33"/>
      <c r="Q5" s="33"/>
      <c r="R5" s="29">
        <f>SUM(K5:L5)</f>
        <v>17194.07</v>
      </c>
      <c r="S5" s="29"/>
    </row>
    <row r="6" spans="1:19" x14ac:dyDescent="0.25">
      <c r="A6" s="66"/>
      <c r="B6" s="67" t="s">
        <v>25</v>
      </c>
      <c r="C6" s="67" t="s">
        <v>26</v>
      </c>
      <c r="D6" s="66" t="s">
        <v>27</v>
      </c>
      <c r="E6" s="26" t="s">
        <v>28</v>
      </c>
      <c r="F6" s="26"/>
      <c r="G6" s="36"/>
      <c r="H6" s="36"/>
      <c r="I6" s="37"/>
      <c r="J6" s="38"/>
      <c r="K6" s="38"/>
      <c r="L6" s="26"/>
      <c r="M6" s="26"/>
      <c r="N6" s="26"/>
      <c r="O6" s="26"/>
      <c r="P6" s="26"/>
      <c r="Q6" s="26"/>
      <c r="R6" s="29">
        <f t="shared" ref="R6:R38" si="0">SUM(F6:Q6)</f>
        <v>0</v>
      </c>
      <c r="S6" s="29" t="e">
        <f>#REF!+#REF!</f>
        <v>#REF!</v>
      </c>
    </row>
    <row r="7" spans="1:19" x14ac:dyDescent="0.25">
      <c r="A7" s="66"/>
      <c r="B7" s="67"/>
      <c r="C7" s="67"/>
      <c r="D7" s="67"/>
      <c r="E7" s="26" t="s">
        <v>29</v>
      </c>
      <c r="F7" s="26"/>
      <c r="G7" s="36"/>
      <c r="H7" s="36"/>
      <c r="I7" s="37"/>
      <c r="J7" s="38"/>
      <c r="K7" s="38"/>
      <c r="L7" s="26"/>
      <c r="M7" s="26"/>
      <c r="N7" s="26"/>
      <c r="O7" s="26"/>
      <c r="P7" s="26"/>
      <c r="Q7" s="26"/>
      <c r="R7" s="29">
        <f t="shared" si="0"/>
        <v>0</v>
      </c>
      <c r="S7" s="29" t="e">
        <f>#REF!+#REF!</f>
        <v>#REF!</v>
      </c>
    </row>
    <row r="8" spans="1:19" x14ac:dyDescent="0.25">
      <c r="A8" s="66"/>
      <c r="B8" s="67"/>
      <c r="C8" s="67"/>
      <c r="D8" s="67"/>
      <c r="E8" s="20" t="s">
        <v>30</v>
      </c>
      <c r="F8" s="26"/>
      <c r="G8" s="26"/>
      <c r="H8" s="26"/>
      <c r="I8" s="38"/>
      <c r="J8" s="38"/>
      <c r="K8" s="38"/>
      <c r="L8" s="26"/>
      <c r="M8" s="26"/>
      <c r="N8" s="26"/>
      <c r="O8" s="26"/>
      <c r="P8" s="26"/>
      <c r="Q8" s="26"/>
      <c r="R8" s="29">
        <f t="shared" si="0"/>
        <v>0</v>
      </c>
      <c r="S8" s="29" t="e">
        <f>#REF!+#REF!</f>
        <v>#REF!</v>
      </c>
    </row>
    <row r="9" spans="1:19" x14ac:dyDescent="0.25">
      <c r="A9" s="66"/>
      <c r="B9" s="67"/>
      <c r="C9" s="67"/>
      <c r="D9" s="67"/>
      <c r="E9" s="20" t="s">
        <v>31</v>
      </c>
      <c r="F9" s="26"/>
      <c r="G9" s="26"/>
      <c r="H9" s="26"/>
      <c r="I9" s="38"/>
      <c r="J9" s="38"/>
      <c r="K9" s="38"/>
      <c r="L9" s="26"/>
      <c r="M9" s="26"/>
      <c r="N9" s="26"/>
      <c r="O9" s="26"/>
      <c r="P9" s="26"/>
      <c r="Q9" s="26"/>
      <c r="R9" s="29">
        <f t="shared" si="0"/>
        <v>0</v>
      </c>
      <c r="S9" s="29" t="e">
        <f>#REF!+#REF!</f>
        <v>#REF!</v>
      </c>
    </row>
    <row r="10" spans="1:19" x14ac:dyDescent="0.25">
      <c r="A10" s="66"/>
      <c r="B10" s="67"/>
      <c r="C10" s="67"/>
      <c r="D10" s="66" t="s">
        <v>32</v>
      </c>
      <c r="E10" s="20" t="s">
        <v>33</v>
      </c>
      <c r="F10" s="26"/>
      <c r="G10" s="26"/>
      <c r="H10" s="26"/>
      <c r="I10" s="38"/>
      <c r="J10" s="38"/>
      <c r="K10" s="38"/>
      <c r="L10" s="26"/>
      <c r="M10" s="26"/>
      <c r="N10" s="26"/>
      <c r="O10" s="26"/>
      <c r="P10" s="26"/>
      <c r="Q10" s="26"/>
      <c r="R10" s="29">
        <f t="shared" si="0"/>
        <v>0</v>
      </c>
      <c r="S10" s="29" t="e">
        <f>#REF!+#REF!</f>
        <v>#REF!</v>
      </c>
    </row>
    <row r="11" spans="1:19" x14ac:dyDescent="0.25">
      <c r="A11" s="66"/>
      <c r="B11" s="67"/>
      <c r="C11" s="67"/>
      <c r="D11" s="67"/>
      <c r="E11" s="21" t="s">
        <v>141</v>
      </c>
      <c r="F11" s="26"/>
      <c r="G11" s="26">
        <v>7100</v>
      </c>
      <c r="H11" s="26"/>
      <c r="I11" s="38"/>
      <c r="J11" s="38"/>
      <c r="K11" s="38"/>
      <c r="L11" s="26"/>
      <c r="M11" s="26"/>
      <c r="N11" s="26"/>
      <c r="O11" s="26"/>
      <c r="P11" s="26"/>
      <c r="Q11" s="26"/>
      <c r="R11" s="29">
        <f t="shared" si="0"/>
        <v>7100</v>
      </c>
      <c r="S11" s="29" t="e">
        <f>#REF!+#REF!</f>
        <v>#REF!</v>
      </c>
    </row>
    <row r="12" spans="1:19" ht="25.5" x14ac:dyDescent="0.25">
      <c r="A12" s="66"/>
      <c r="B12" s="67"/>
      <c r="C12" s="67"/>
      <c r="D12" s="20" t="s">
        <v>35</v>
      </c>
      <c r="E12" s="20" t="s">
        <v>36</v>
      </c>
      <c r="F12" s="26"/>
      <c r="G12" s="26"/>
      <c r="H12" s="26"/>
      <c r="I12" s="38"/>
      <c r="J12" s="38"/>
      <c r="K12" s="38"/>
      <c r="L12" s="26"/>
      <c r="M12" s="26"/>
      <c r="N12" s="26"/>
      <c r="O12" s="26"/>
      <c r="P12" s="26"/>
      <c r="Q12" s="26"/>
      <c r="R12" s="29">
        <f t="shared" si="0"/>
        <v>0</v>
      </c>
      <c r="S12" s="29" t="e">
        <f>#REF!+#REF!</f>
        <v>#REF!</v>
      </c>
    </row>
    <row r="13" spans="1:19" x14ac:dyDescent="0.25">
      <c r="A13" s="66"/>
      <c r="B13" s="67"/>
      <c r="C13" s="67"/>
      <c r="D13" s="66" t="s">
        <v>37</v>
      </c>
      <c r="E13" s="20" t="s">
        <v>33</v>
      </c>
      <c r="F13" s="26"/>
      <c r="G13" s="26"/>
      <c r="H13" s="26"/>
      <c r="I13" s="26"/>
      <c r="J13" s="26"/>
      <c r="K13" s="26"/>
      <c r="L13" s="26"/>
      <c r="M13" s="26"/>
      <c r="N13" s="26"/>
      <c r="O13" s="26"/>
      <c r="P13" s="26"/>
      <c r="Q13" s="26"/>
      <c r="R13" s="29">
        <f t="shared" si="0"/>
        <v>0</v>
      </c>
      <c r="S13" s="29" t="e">
        <f>#REF!+#REF!</f>
        <v>#REF!</v>
      </c>
    </row>
    <row r="14" spans="1:19" x14ac:dyDescent="0.25">
      <c r="A14" s="66"/>
      <c r="B14" s="67"/>
      <c r="C14" s="67"/>
      <c r="D14" s="67"/>
      <c r="E14" s="21" t="s">
        <v>38</v>
      </c>
      <c r="F14" s="26"/>
      <c r="G14" s="26"/>
      <c r="H14" s="26"/>
      <c r="I14" s="26"/>
      <c r="J14" s="26"/>
      <c r="K14" s="26"/>
      <c r="L14" s="26"/>
      <c r="M14" s="39"/>
      <c r="N14" s="26"/>
      <c r="O14" s="26"/>
      <c r="P14" s="26"/>
      <c r="Q14" s="26"/>
      <c r="R14" s="29">
        <f t="shared" si="0"/>
        <v>0</v>
      </c>
      <c r="S14" s="29" t="e">
        <f>#REF!+#REF!</f>
        <v>#REF!</v>
      </c>
    </row>
    <row r="15" spans="1:19" x14ac:dyDescent="0.25">
      <c r="A15" s="66"/>
      <c r="B15" s="67"/>
      <c r="C15" s="67"/>
      <c r="D15" s="67"/>
      <c r="E15" s="21" t="s">
        <v>39</v>
      </c>
      <c r="F15" s="26"/>
      <c r="G15" s="26"/>
      <c r="H15" s="26"/>
      <c r="I15" s="26"/>
      <c r="J15" s="26"/>
      <c r="K15" s="26"/>
      <c r="L15" s="26"/>
      <c r="M15" s="39"/>
      <c r="N15" s="26"/>
      <c r="O15" s="26"/>
      <c r="P15" s="26"/>
      <c r="Q15" s="26"/>
      <c r="R15" s="29">
        <f t="shared" si="0"/>
        <v>0</v>
      </c>
      <c r="S15" s="29" t="e">
        <f>#REF!+#REF!</f>
        <v>#REF!</v>
      </c>
    </row>
    <row r="16" spans="1:19" x14ac:dyDescent="0.25">
      <c r="A16" s="66"/>
      <c r="B16" s="67"/>
      <c r="C16" s="67"/>
      <c r="D16" s="66" t="s">
        <v>40</v>
      </c>
      <c r="E16" s="20" t="s">
        <v>36</v>
      </c>
      <c r="F16" s="26"/>
      <c r="G16" s="26"/>
      <c r="H16" s="26"/>
      <c r="I16" s="26"/>
      <c r="J16" s="26"/>
      <c r="K16" s="26"/>
      <c r="L16" s="26"/>
      <c r="M16" s="26"/>
      <c r="N16" s="26"/>
      <c r="O16" s="26"/>
      <c r="P16" s="26"/>
      <c r="Q16" s="26"/>
      <c r="R16" s="29">
        <f t="shared" si="0"/>
        <v>0</v>
      </c>
      <c r="S16" s="29" t="e">
        <f>#REF!+#REF!</f>
        <v>#REF!</v>
      </c>
    </row>
    <row r="17" spans="1:19" x14ac:dyDescent="0.25">
      <c r="A17" s="66"/>
      <c r="B17" s="67"/>
      <c r="C17" s="67"/>
      <c r="D17" s="66"/>
      <c r="E17" s="20" t="s">
        <v>139</v>
      </c>
      <c r="F17" s="26"/>
      <c r="G17" s="26"/>
      <c r="H17" s="26"/>
      <c r="I17" s="26"/>
      <c r="J17" s="26">
        <f>22947.27+5060.9</f>
        <v>28008.17</v>
      </c>
      <c r="K17" s="26"/>
      <c r="L17" s="26"/>
      <c r="M17" s="26"/>
      <c r="N17" s="26"/>
      <c r="O17" s="26"/>
      <c r="P17" s="26"/>
      <c r="Q17" s="26"/>
      <c r="R17" s="29">
        <f>SUM(F17:Q17)</f>
        <v>28008.17</v>
      </c>
      <c r="S17" s="29">
        <v>28008.17</v>
      </c>
    </row>
    <row r="18" spans="1:19" x14ac:dyDescent="0.25">
      <c r="A18" s="66"/>
      <c r="B18" s="67"/>
      <c r="C18" s="67"/>
      <c r="D18" s="67"/>
      <c r="E18" s="20" t="s">
        <v>41</v>
      </c>
      <c r="F18" s="26"/>
      <c r="G18" s="26"/>
      <c r="H18" s="26"/>
      <c r="I18" s="26"/>
      <c r="J18" s="26"/>
      <c r="K18" s="26"/>
      <c r="L18" s="26"/>
      <c r="M18" s="26"/>
      <c r="N18" s="40"/>
      <c r="O18" s="26"/>
      <c r="P18" s="26"/>
      <c r="Q18" s="26"/>
      <c r="R18" s="29">
        <f t="shared" si="0"/>
        <v>0</v>
      </c>
      <c r="S18" s="29" t="e">
        <f>#REF!+#REF!</f>
        <v>#REF!</v>
      </c>
    </row>
    <row r="19" spans="1:19" x14ac:dyDescent="0.25">
      <c r="A19" s="66"/>
      <c r="B19" s="67"/>
      <c r="C19" s="67"/>
      <c r="D19" s="67"/>
      <c r="E19" s="20" t="s">
        <v>42</v>
      </c>
      <c r="F19" s="26"/>
      <c r="G19" s="26"/>
      <c r="H19" s="26"/>
      <c r="I19" s="26"/>
      <c r="J19" s="26"/>
      <c r="K19" s="26"/>
      <c r="L19" s="26"/>
      <c r="M19" s="26"/>
      <c r="N19" s="40"/>
      <c r="O19" s="26"/>
      <c r="P19" s="26"/>
      <c r="Q19" s="26"/>
      <c r="R19" s="29">
        <f t="shared" si="0"/>
        <v>0</v>
      </c>
      <c r="S19" s="29" t="e">
        <f>#REF!+#REF!</f>
        <v>#REF!</v>
      </c>
    </row>
    <row r="20" spans="1:19" x14ac:dyDescent="0.25">
      <c r="A20" s="66"/>
      <c r="B20" s="67"/>
      <c r="C20" s="67"/>
      <c r="D20" s="66" t="s">
        <v>43</v>
      </c>
      <c r="E20" s="20" t="s">
        <v>33</v>
      </c>
      <c r="F20" s="26"/>
      <c r="G20" s="26"/>
      <c r="H20" s="26"/>
      <c r="I20" s="26"/>
      <c r="J20" s="38"/>
      <c r="K20" s="38"/>
      <c r="L20" s="38"/>
      <c r="M20" s="38"/>
      <c r="N20" s="38"/>
      <c r="O20" s="38"/>
      <c r="P20" s="26"/>
      <c r="Q20" s="26"/>
      <c r="R20" s="29">
        <f t="shared" si="0"/>
        <v>0</v>
      </c>
      <c r="S20" s="29" t="e">
        <f>#REF!+#REF!</f>
        <v>#REF!</v>
      </c>
    </row>
    <row r="21" spans="1:19" ht="25.5" x14ac:dyDescent="0.25">
      <c r="A21" s="66"/>
      <c r="B21" s="67"/>
      <c r="C21" s="67"/>
      <c r="D21" s="67"/>
      <c r="E21" s="21" t="s">
        <v>34</v>
      </c>
      <c r="F21" s="26"/>
      <c r="G21" s="26"/>
      <c r="H21" s="26"/>
      <c r="I21" s="26"/>
      <c r="J21" s="38"/>
      <c r="K21" s="38"/>
      <c r="L21" s="38"/>
      <c r="M21" s="38"/>
      <c r="N21" s="38"/>
      <c r="O21" s="38"/>
      <c r="P21" s="26"/>
      <c r="Q21" s="26"/>
      <c r="R21" s="29">
        <f t="shared" si="0"/>
        <v>0</v>
      </c>
      <c r="S21" s="29" t="e">
        <f>#REF!+#REF!</f>
        <v>#REF!</v>
      </c>
    </row>
    <row r="22" spans="1:19" x14ac:dyDescent="0.25">
      <c r="A22" s="66"/>
      <c r="B22" s="67"/>
      <c r="C22" s="67"/>
      <c r="D22" s="66" t="s">
        <v>44</v>
      </c>
      <c r="E22" s="20" t="s">
        <v>45</v>
      </c>
      <c r="F22" s="26"/>
      <c r="G22" s="26"/>
      <c r="H22" s="26"/>
      <c r="I22" s="26"/>
      <c r="J22" s="38"/>
      <c r="K22" s="38"/>
      <c r="L22" s="38"/>
      <c r="M22" s="38"/>
      <c r="N22" s="38"/>
      <c r="O22" s="38"/>
      <c r="P22" s="26"/>
      <c r="Q22" s="26"/>
      <c r="R22" s="29">
        <f t="shared" si="0"/>
        <v>0</v>
      </c>
      <c r="S22" s="29" t="e">
        <f>#REF!+#REF!</f>
        <v>#REF!</v>
      </c>
    </row>
    <row r="23" spans="1:19" ht="25.5" x14ac:dyDescent="0.25">
      <c r="A23" s="66"/>
      <c r="B23" s="67"/>
      <c r="C23" s="67"/>
      <c r="D23" s="67"/>
      <c r="E23" s="21" t="s">
        <v>34</v>
      </c>
      <c r="F23" s="26"/>
      <c r="G23" s="26"/>
      <c r="H23" s="26"/>
      <c r="I23" s="26"/>
      <c r="J23" s="38"/>
      <c r="K23" s="38"/>
      <c r="L23" s="38"/>
      <c r="M23" s="38"/>
      <c r="N23" s="38"/>
      <c r="O23" s="38"/>
      <c r="P23" s="26"/>
      <c r="Q23" s="26"/>
      <c r="R23" s="29">
        <f t="shared" si="0"/>
        <v>0</v>
      </c>
      <c r="S23" s="29" t="e">
        <f>#REF!+#REF!</f>
        <v>#REF!</v>
      </c>
    </row>
    <row r="24" spans="1:19" x14ac:dyDescent="0.25">
      <c r="A24" s="66"/>
      <c r="B24" s="67"/>
      <c r="C24" s="67"/>
      <c r="D24" s="66" t="s">
        <v>46</v>
      </c>
      <c r="E24" s="20" t="s">
        <v>47</v>
      </c>
      <c r="F24" s="26"/>
      <c r="G24" s="26"/>
      <c r="H24" s="26"/>
      <c r="I24" s="26"/>
      <c r="J24" s="38"/>
      <c r="K24" s="38"/>
      <c r="L24" s="38"/>
      <c r="M24" s="38"/>
      <c r="N24" s="38"/>
      <c r="O24" s="38"/>
      <c r="P24" s="26"/>
      <c r="Q24" s="26"/>
      <c r="R24" s="29">
        <f t="shared" si="0"/>
        <v>0</v>
      </c>
      <c r="S24" s="29" t="e">
        <f>#REF!+#REF!</f>
        <v>#REF!</v>
      </c>
    </row>
    <row r="25" spans="1:19" x14ac:dyDescent="0.25">
      <c r="A25" s="66"/>
      <c r="B25" s="67"/>
      <c r="C25" s="67"/>
      <c r="D25" s="67"/>
      <c r="E25" s="20" t="s">
        <v>48</v>
      </c>
      <c r="F25" s="26"/>
      <c r="G25" s="26"/>
      <c r="H25" s="26"/>
      <c r="I25" s="26"/>
      <c r="J25" s="38"/>
      <c r="K25" s="38"/>
      <c r="L25" s="38"/>
      <c r="M25" s="38"/>
      <c r="N25" s="38"/>
      <c r="O25" s="38"/>
      <c r="P25" s="26"/>
      <c r="Q25" s="26"/>
      <c r="R25" s="29">
        <f t="shared" si="0"/>
        <v>0</v>
      </c>
      <c r="S25" s="29" t="e">
        <f>#REF!+#REF!</f>
        <v>#REF!</v>
      </c>
    </row>
    <row r="26" spans="1:19" x14ac:dyDescent="0.25">
      <c r="A26" s="66"/>
      <c r="B26" s="67"/>
      <c r="C26" s="67"/>
      <c r="D26" s="67"/>
      <c r="E26" s="21" t="s">
        <v>49</v>
      </c>
      <c r="F26" s="26"/>
      <c r="G26" s="26"/>
      <c r="H26" s="26"/>
      <c r="I26" s="26"/>
      <c r="J26" s="38"/>
      <c r="K26" s="38"/>
      <c r="L26" s="38"/>
      <c r="M26" s="39"/>
      <c r="N26" s="38"/>
      <c r="O26" s="38"/>
      <c r="P26" s="26"/>
      <c r="Q26" s="26"/>
      <c r="R26" s="29">
        <f t="shared" si="0"/>
        <v>0</v>
      </c>
      <c r="S26" s="29" t="e">
        <f>#REF!+#REF!</f>
        <v>#REF!</v>
      </c>
    </row>
    <row r="27" spans="1:19" ht="25.5" x14ac:dyDescent="0.25">
      <c r="A27" s="66"/>
      <c r="B27" s="67"/>
      <c r="C27" s="67"/>
      <c r="D27" s="67"/>
      <c r="E27" s="21" t="s">
        <v>50</v>
      </c>
      <c r="F27" s="26"/>
      <c r="G27" s="26"/>
      <c r="H27" s="26"/>
      <c r="I27" s="26"/>
      <c r="J27" s="38"/>
      <c r="K27" s="38"/>
      <c r="L27" s="38"/>
      <c r="M27" s="39"/>
      <c r="N27" s="38"/>
      <c r="O27" s="38"/>
      <c r="P27" s="26" t="s">
        <v>138</v>
      </c>
      <c r="Q27" s="26"/>
      <c r="R27" s="29">
        <f t="shared" si="0"/>
        <v>0</v>
      </c>
      <c r="S27" s="29" t="e">
        <f>#REF!+#REF!</f>
        <v>#REF!</v>
      </c>
    </row>
    <row r="28" spans="1:19" x14ac:dyDescent="0.25">
      <c r="A28" s="66"/>
      <c r="B28" s="67"/>
      <c r="C28" s="67"/>
      <c r="D28" s="66" t="s">
        <v>51</v>
      </c>
      <c r="E28" s="20" t="s">
        <v>52</v>
      </c>
      <c r="F28" s="26"/>
      <c r="G28" s="26"/>
      <c r="H28" s="26"/>
      <c r="I28" s="26"/>
      <c r="J28" s="38"/>
      <c r="K28" s="38"/>
      <c r="L28" s="38"/>
      <c r="M28" s="38"/>
      <c r="N28" s="38"/>
      <c r="O28" s="38"/>
      <c r="P28" s="26"/>
      <c r="Q28" s="26"/>
      <c r="R28" s="29">
        <f t="shared" si="0"/>
        <v>0</v>
      </c>
      <c r="S28" s="29" t="e">
        <f>#REF!+#REF!</f>
        <v>#REF!</v>
      </c>
    </row>
    <row r="29" spans="1:19" x14ac:dyDescent="0.25">
      <c r="A29" s="66"/>
      <c r="B29" s="67"/>
      <c r="C29" s="67"/>
      <c r="D29" s="67"/>
      <c r="E29" s="20" t="s">
        <v>139</v>
      </c>
      <c r="F29" s="26"/>
      <c r="G29" s="26"/>
      <c r="H29" s="26"/>
      <c r="I29" s="26"/>
      <c r="J29" s="38"/>
      <c r="K29" s="38"/>
      <c r="L29" s="38"/>
      <c r="M29" s="38"/>
      <c r="N29" s="41"/>
      <c r="O29" s="38"/>
      <c r="P29" s="26"/>
      <c r="Q29" s="26"/>
      <c r="R29" s="29">
        <f t="shared" si="0"/>
        <v>0</v>
      </c>
      <c r="S29" s="29" t="e">
        <f>#REF!+#REF!</f>
        <v>#REF!</v>
      </c>
    </row>
    <row r="30" spans="1:19" x14ac:dyDescent="0.25">
      <c r="A30" s="66"/>
      <c r="B30" s="67"/>
      <c r="C30" s="67"/>
      <c r="D30" s="67"/>
      <c r="E30" s="20" t="s">
        <v>42</v>
      </c>
      <c r="F30" s="26"/>
      <c r="G30" s="26"/>
      <c r="H30" s="26"/>
      <c r="I30" s="26"/>
      <c r="J30" s="38"/>
      <c r="K30" s="38"/>
      <c r="L30" s="38"/>
      <c r="M30" s="38"/>
      <c r="N30" s="41"/>
      <c r="O30" s="38"/>
      <c r="P30" s="26"/>
      <c r="Q30" s="26"/>
      <c r="R30" s="29">
        <f t="shared" si="0"/>
        <v>0</v>
      </c>
      <c r="S30" s="29" t="e">
        <f>#REF!+#REF!</f>
        <v>#REF!</v>
      </c>
    </row>
    <row r="31" spans="1:19" x14ac:dyDescent="0.25">
      <c r="A31" s="66"/>
      <c r="B31" s="67"/>
      <c r="C31" s="67"/>
      <c r="D31" s="66" t="s">
        <v>53</v>
      </c>
      <c r="E31" s="20" t="s">
        <v>48</v>
      </c>
      <c r="F31" s="26"/>
      <c r="G31" s="26"/>
      <c r="H31" s="26"/>
      <c r="I31" s="26"/>
      <c r="J31" s="38"/>
      <c r="K31" s="38"/>
      <c r="L31" s="38"/>
      <c r="M31" s="38"/>
      <c r="N31" s="38"/>
      <c r="O31" s="38"/>
      <c r="P31" s="26"/>
      <c r="Q31" s="26"/>
      <c r="R31" s="29">
        <f t="shared" si="0"/>
        <v>0</v>
      </c>
      <c r="S31" s="29" t="e">
        <f>#REF!+#REF!</f>
        <v>#REF!</v>
      </c>
    </row>
    <row r="32" spans="1:19" ht="25.5" x14ac:dyDescent="0.25">
      <c r="A32" s="66"/>
      <c r="B32" s="67"/>
      <c r="C32" s="67"/>
      <c r="D32" s="67"/>
      <c r="E32" s="21" t="s">
        <v>34</v>
      </c>
      <c r="F32" s="26"/>
      <c r="G32" s="26"/>
      <c r="H32" s="26"/>
      <c r="I32" s="26"/>
      <c r="J32" s="38"/>
      <c r="K32" s="38"/>
      <c r="L32" s="38"/>
      <c r="M32" s="38"/>
      <c r="N32" s="38"/>
      <c r="O32" s="38"/>
      <c r="P32" s="26"/>
      <c r="Q32" s="26"/>
      <c r="R32" s="29">
        <f t="shared" si="0"/>
        <v>0</v>
      </c>
      <c r="S32" s="29" t="e">
        <f>#REF!+#REF!</f>
        <v>#REF!</v>
      </c>
    </row>
    <row r="33" spans="1:19" x14ac:dyDescent="0.25">
      <c r="A33" s="66"/>
      <c r="B33" s="66" t="s">
        <v>54</v>
      </c>
      <c r="C33" s="67" t="s">
        <v>55</v>
      </c>
      <c r="D33" s="67" t="s">
        <v>56</v>
      </c>
      <c r="E33" s="21" t="s">
        <v>57</v>
      </c>
      <c r="F33" s="26"/>
      <c r="G33" s="26"/>
      <c r="H33" s="26"/>
      <c r="I33" s="26"/>
      <c r="J33" s="38"/>
      <c r="K33" s="38"/>
      <c r="L33" s="38"/>
      <c r="M33" s="38"/>
      <c r="N33" s="38"/>
      <c r="O33" s="38"/>
      <c r="P33" s="26"/>
      <c r="Q33" s="26"/>
      <c r="R33" s="29">
        <f t="shared" si="0"/>
        <v>0</v>
      </c>
      <c r="S33" s="29" t="e">
        <f>#REF!+#REF!</f>
        <v>#REF!</v>
      </c>
    </row>
    <row r="34" spans="1:19" x14ac:dyDescent="0.25">
      <c r="A34" s="66"/>
      <c r="B34" s="66"/>
      <c r="C34" s="66"/>
      <c r="D34" s="66"/>
      <c r="E34" s="21" t="s">
        <v>58</v>
      </c>
      <c r="F34" s="26"/>
      <c r="G34" s="26"/>
      <c r="H34" s="26"/>
      <c r="I34" s="26"/>
      <c r="J34" s="26"/>
      <c r="K34" s="26"/>
      <c r="L34" s="26"/>
      <c r="M34" s="26"/>
      <c r="N34" s="26"/>
      <c r="O34" s="26"/>
      <c r="P34" s="26"/>
      <c r="Q34" s="26"/>
      <c r="R34" s="29">
        <f t="shared" si="0"/>
        <v>0</v>
      </c>
      <c r="S34" s="29" t="e">
        <f>#REF!+#REF!</f>
        <v>#REF!</v>
      </c>
    </row>
    <row r="35" spans="1:19" x14ac:dyDescent="0.25">
      <c r="A35" s="66"/>
      <c r="B35" s="66"/>
      <c r="C35" s="66"/>
      <c r="D35" s="67" t="s">
        <v>59</v>
      </c>
      <c r="E35" s="21" t="s">
        <v>60</v>
      </c>
      <c r="F35" s="26"/>
      <c r="G35" s="26"/>
      <c r="H35" s="26"/>
      <c r="I35" s="26"/>
      <c r="J35" s="26"/>
      <c r="K35" s="26"/>
      <c r="L35" s="26"/>
      <c r="M35" s="26"/>
      <c r="N35" s="26"/>
      <c r="O35" s="26"/>
      <c r="P35" s="26"/>
      <c r="Q35" s="26"/>
      <c r="R35" s="29">
        <f t="shared" si="0"/>
        <v>0</v>
      </c>
      <c r="S35" s="29" t="e">
        <f>#REF!+#REF!</f>
        <v>#REF!</v>
      </c>
    </row>
    <row r="36" spans="1:19" x14ac:dyDescent="0.25">
      <c r="A36" s="66"/>
      <c r="B36" s="66"/>
      <c r="C36" s="66"/>
      <c r="D36" s="66"/>
      <c r="E36" s="21" t="s">
        <v>61</v>
      </c>
      <c r="F36" s="26"/>
      <c r="G36" s="26"/>
      <c r="H36" s="26"/>
      <c r="I36" s="26"/>
      <c r="J36" s="26"/>
      <c r="K36" s="26"/>
      <c r="L36" s="26"/>
      <c r="M36" s="26"/>
      <c r="N36" s="26"/>
      <c r="O36" s="26"/>
      <c r="P36" s="26"/>
      <c r="Q36" s="26"/>
      <c r="R36" s="29">
        <f t="shared" si="0"/>
        <v>0</v>
      </c>
      <c r="S36" s="29" t="e">
        <f>#REF!+#REF!</f>
        <v>#REF!</v>
      </c>
    </row>
    <row r="37" spans="1:19" ht="25.5" x14ac:dyDescent="0.25">
      <c r="A37" s="66"/>
      <c r="B37" s="66"/>
      <c r="C37" s="66"/>
      <c r="D37" s="66"/>
      <c r="E37" s="21" t="s">
        <v>62</v>
      </c>
      <c r="F37" s="26"/>
      <c r="G37" s="26"/>
      <c r="H37" s="26"/>
      <c r="I37" s="26"/>
      <c r="J37" s="26"/>
      <c r="K37" s="26"/>
      <c r="L37" s="26"/>
      <c r="M37" s="26"/>
      <c r="N37" s="26"/>
      <c r="O37" s="26"/>
      <c r="P37" s="26"/>
      <c r="Q37" s="26"/>
      <c r="R37" s="29">
        <f t="shared" si="0"/>
        <v>0</v>
      </c>
      <c r="S37" s="29" t="e">
        <f>#REF!+#REF!</f>
        <v>#REF!</v>
      </c>
    </row>
    <row r="38" spans="1:19" ht="25.5" x14ac:dyDescent="0.25">
      <c r="A38" s="66"/>
      <c r="B38" s="66"/>
      <c r="C38" s="66"/>
      <c r="D38" s="66"/>
      <c r="E38" s="21" t="s">
        <v>63</v>
      </c>
      <c r="F38" s="26"/>
      <c r="G38" s="26"/>
      <c r="H38" s="26"/>
      <c r="I38" s="26"/>
      <c r="J38" s="26"/>
      <c r="K38" s="26"/>
      <c r="L38" s="26"/>
      <c r="M38" s="26"/>
      <c r="N38" s="26"/>
      <c r="O38" s="26"/>
      <c r="P38" s="26"/>
      <c r="Q38" s="26"/>
      <c r="R38" s="29">
        <f t="shared" si="0"/>
        <v>0</v>
      </c>
      <c r="S38" s="29" t="e">
        <f>#REF!+#REF!</f>
        <v>#REF!</v>
      </c>
    </row>
    <row r="39" spans="1:19" x14ac:dyDescent="0.25">
      <c r="A39" s="66"/>
      <c r="B39" s="66"/>
      <c r="C39" s="66"/>
      <c r="D39" s="67" t="s">
        <v>64</v>
      </c>
      <c r="E39" s="21" t="s">
        <v>28</v>
      </c>
      <c r="F39" s="26"/>
      <c r="G39" s="26"/>
      <c r="H39" s="26"/>
      <c r="I39" s="26"/>
      <c r="J39" s="26"/>
      <c r="K39" s="26"/>
      <c r="L39" s="26"/>
      <c r="M39" s="26"/>
      <c r="N39" s="26"/>
      <c r="O39" s="26"/>
      <c r="P39" s="26"/>
      <c r="Q39" s="26"/>
      <c r="R39" s="29">
        <f t="shared" ref="R39:R70" si="1">SUM(F39:Q39)</f>
        <v>0</v>
      </c>
      <c r="S39" s="29" t="e">
        <f>#REF!+#REF!</f>
        <v>#REF!</v>
      </c>
    </row>
    <row r="40" spans="1:19" x14ac:dyDescent="0.25">
      <c r="A40" s="66"/>
      <c r="B40" s="66"/>
      <c r="C40" s="66"/>
      <c r="D40" s="66"/>
      <c r="E40" s="21" t="s">
        <v>65</v>
      </c>
      <c r="F40" s="26"/>
      <c r="G40" s="26"/>
      <c r="H40" s="26"/>
      <c r="I40" s="26"/>
      <c r="J40" s="26"/>
      <c r="K40" s="26"/>
      <c r="L40" s="26"/>
      <c r="M40" s="26"/>
      <c r="N40" s="26"/>
      <c r="O40" s="26"/>
      <c r="P40" s="26"/>
      <c r="Q40" s="26"/>
      <c r="R40" s="29">
        <f t="shared" si="1"/>
        <v>0</v>
      </c>
      <c r="S40" s="29" t="e">
        <f>#REF!+#REF!</f>
        <v>#REF!</v>
      </c>
    </row>
    <row r="41" spans="1:19" x14ac:dyDescent="0.25">
      <c r="A41" s="66"/>
      <c r="B41" s="66"/>
      <c r="C41" s="66"/>
      <c r="D41" s="67" t="s">
        <v>66</v>
      </c>
      <c r="E41" s="21" t="s">
        <v>67</v>
      </c>
      <c r="F41" s="42"/>
      <c r="G41" s="26"/>
      <c r="H41" s="26"/>
      <c r="I41" s="26"/>
      <c r="J41" s="26"/>
      <c r="K41" s="26"/>
      <c r="L41" s="26"/>
      <c r="M41" s="26"/>
      <c r="N41" s="26"/>
      <c r="O41" s="26"/>
      <c r="P41" s="26"/>
      <c r="Q41" s="26"/>
      <c r="R41" s="29">
        <f t="shared" si="1"/>
        <v>0</v>
      </c>
      <c r="S41" s="29" t="e">
        <f>#REF!+#REF!</f>
        <v>#REF!</v>
      </c>
    </row>
    <row r="42" spans="1:19" x14ac:dyDescent="0.25">
      <c r="A42" s="66"/>
      <c r="B42" s="66"/>
      <c r="C42" s="66"/>
      <c r="D42" s="66"/>
      <c r="E42" s="21" t="s">
        <v>68</v>
      </c>
      <c r="F42" s="26"/>
      <c r="G42" s="42"/>
      <c r="H42" s="26"/>
      <c r="I42" s="26"/>
      <c r="J42" s="26"/>
      <c r="K42" s="26"/>
      <c r="L42" s="26"/>
      <c r="M42" s="26"/>
      <c r="N42" s="26"/>
      <c r="O42" s="26"/>
      <c r="P42" s="26"/>
      <c r="Q42" s="26"/>
      <c r="R42" s="29">
        <f t="shared" si="1"/>
        <v>0</v>
      </c>
      <c r="S42" s="29" t="e">
        <f>#REF!+#REF!</f>
        <v>#REF!</v>
      </c>
    </row>
    <row r="43" spans="1:19" x14ac:dyDescent="0.25">
      <c r="A43" s="66"/>
      <c r="B43" s="66"/>
      <c r="C43" s="66"/>
      <c r="D43" s="66"/>
      <c r="E43" s="21" t="s">
        <v>69</v>
      </c>
      <c r="F43" s="26"/>
      <c r="G43" s="42"/>
      <c r="H43" s="26"/>
      <c r="I43" s="26"/>
      <c r="J43" s="26"/>
      <c r="K43" s="26"/>
      <c r="L43" s="26"/>
      <c r="M43" s="26"/>
      <c r="N43" s="26"/>
      <c r="O43" s="26"/>
      <c r="P43" s="26"/>
      <c r="Q43" s="26"/>
      <c r="R43" s="29">
        <f t="shared" si="1"/>
        <v>0</v>
      </c>
      <c r="S43" s="29" t="e">
        <f>#REF!+#REF!</f>
        <v>#REF!</v>
      </c>
    </row>
    <row r="44" spans="1:19" x14ac:dyDescent="0.25">
      <c r="A44" s="66"/>
      <c r="B44" s="66"/>
      <c r="C44" s="66"/>
      <c r="D44" s="66"/>
      <c r="E44" s="21" t="s">
        <v>70</v>
      </c>
      <c r="F44" s="26"/>
      <c r="G44" s="26"/>
      <c r="H44" s="42"/>
      <c r="I44" s="42"/>
      <c r="J44" s="42"/>
      <c r="K44" s="42"/>
      <c r="L44" s="26"/>
      <c r="M44" s="26"/>
      <c r="N44" s="26"/>
      <c r="O44" s="26"/>
      <c r="P44" s="26"/>
      <c r="Q44" s="26"/>
      <c r="R44" s="29">
        <f t="shared" si="1"/>
        <v>0</v>
      </c>
      <c r="S44" s="29" t="e">
        <f>#REF!+#REF!</f>
        <v>#REF!</v>
      </c>
    </row>
    <row r="45" spans="1:19" x14ac:dyDescent="0.25">
      <c r="A45" s="66"/>
      <c r="B45" s="66"/>
      <c r="C45" s="66"/>
      <c r="D45" s="66"/>
      <c r="E45" s="21" t="s">
        <v>71</v>
      </c>
      <c r="F45" s="26"/>
      <c r="G45" s="26"/>
      <c r="H45" s="26"/>
      <c r="I45" s="26"/>
      <c r="J45" s="26"/>
      <c r="K45" s="42"/>
      <c r="L45" s="42"/>
      <c r="M45" s="26"/>
      <c r="N45" s="26"/>
      <c r="O45" s="26"/>
      <c r="P45" s="26"/>
      <c r="Q45" s="26"/>
      <c r="R45" s="29">
        <f t="shared" si="1"/>
        <v>0</v>
      </c>
      <c r="S45" s="29" t="e">
        <f>#REF!+#REF!</f>
        <v>#REF!</v>
      </c>
    </row>
    <row r="46" spans="1:19" x14ac:dyDescent="0.25">
      <c r="A46" s="66"/>
      <c r="B46" s="66"/>
      <c r="C46" s="66"/>
      <c r="D46" s="66"/>
      <c r="E46" s="21" t="s">
        <v>72</v>
      </c>
      <c r="F46" s="26"/>
      <c r="G46" s="26"/>
      <c r="H46" s="26"/>
      <c r="I46" s="42"/>
      <c r="J46" s="42"/>
      <c r="K46" s="42"/>
      <c r="L46" s="42"/>
      <c r="M46" s="26"/>
      <c r="N46" s="26"/>
      <c r="O46" s="26"/>
      <c r="P46" s="26"/>
      <c r="Q46" s="26"/>
      <c r="R46" s="29">
        <f t="shared" si="1"/>
        <v>0</v>
      </c>
      <c r="S46" s="29" t="e">
        <f>#REF!+#REF!</f>
        <v>#REF!</v>
      </c>
    </row>
    <row r="47" spans="1:19" x14ac:dyDescent="0.25">
      <c r="A47" s="66"/>
      <c r="B47" s="66"/>
      <c r="C47" s="66"/>
      <c r="D47" s="66"/>
      <c r="E47" s="21" t="s">
        <v>73</v>
      </c>
      <c r="F47" s="26"/>
      <c r="G47" s="26"/>
      <c r="H47" s="26"/>
      <c r="I47" s="26"/>
      <c r="J47" s="26"/>
      <c r="K47" s="26"/>
      <c r="L47" s="26"/>
      <c r="M47" s="42"/>
      <c r="N47" s="26"/>
      <c r="O47" s="26"/>
      <c r="P47" s="26"/>
      <c r="Q47" s="26"/>
      <c r="R47" s="29">
        <f t="shared" si="1"/>
        <v>0</v>
      </c>
      <c r="S47" s="29" t="e">
        <f>#REF!+#REF!</f>
        <v>#REF!</v>
      </c>
    </row>
    <row r="48" spans="1:19" x14ac:dyDescent="0.25">
      <c r="A48" s="66"/>
      <c r="B48" s="66"/>
      <c r="C48" s="66"/>
      <c r="D48" s="67" t="s">
        <v>74</v>
      </c>
      <c r="E48" s="21" t="s">
        <v>75</v>
      </c>
      <c r="F48" s="26"/>
      <c r="G48" s="26"/>
      <c r="H48" s="26"/>
      <c r="I48" s="26"/>
      <c r="J48" s="26"/>
      <c r="K48" s="26"/>
      <c r="L48" s="26"/>
      <c r="M48" s="38"/>
      <c r="N48" s="42"/>
      <c r="O48" s="26"/>
      <c r="P48" s="26"/>
      <c r="Q48" s="26"/>
      <c r="R48" s="29">
        <f t="shared" si="1"/>
        <v>0</v>
      </c>
      <c r="S48" s="29" t="e">
        <f>#REF!+#REF!</f>
        <v>#REF!</v>
      </c>
    </row>
    <row r="49" spans="1:19" x14ac:dyDescent="0.25">
      <c r="A49" s="66"/>
      <c r="B49" s="66"/>
      <c r="C49" s="66"/>
      <c r="D49" s="66"/>
      <c r="E49" s="21" t="s">
        <v>76</v>
      </c>
      <c r="F49" s="26"/>
      <c r="G49" s="26"/>
      <c r="H49" s="26"/>
      <c r="I49" s="26"/>
      <c r="J49" s="26"/>
      <c r="K49" s="26"/>
      <c r="L49" s="26"/>
      <c r="M49" s="38"/>
      <c r="N49" s="42"/>
      <c r="O49" s="26"/>
      <c r="P49" s="26"/>
      <c r="Q49" s="26"/>
      <c r="R49" s="29">
        <f t="shared" si="1"/>
        <v>0</v>
      </c>
      <c r="S49" s="29" t="e">
        <f>#REF!+#REF!</f>
        <v>#REF!</v>
      </c>
    </row>
    <row r="50" spans="1:19" x14ac:dyDescent="0.25">
      <c r="A50" s="66"/>
      <c r="B50" s="66"/>
      <c r="C50" s="66"/>
      <c r="D50" s="67" t="s">
        <v>77</v>
      </c>
      <c r="E50" s="21" t="s">
        <v>78</v>
      </c>
      <c r="F50" s="38"/>
      <c r="G50" s="38"/>
      <c r="H50" s="38"/>
      <c r="I50" s="38"/>
      <c r="J50" s="38"/>
      <c r="K50" s="38"/>
      <c r="L50" s="38"/>
      <c r="M50" s="38"/>
      <c r="N50" s="38"/>
      <c r="O50" s="38"/>
      <c r="P50" s="38"/>
      <c r="Q50" s="26"/>
      <c r="R50" s="29">
        <f t="shared" si="1"/>
        <v>0</v>
      </c>
      <c r="S50" s="29" t="e">
        <f>#REF!+#REF!</f>
        <v>#REF!</v>
      </c>
    </row>
    <row r="51" spans="1:19" x14ac:dyDescent="0.25">
      <c r="A51" s="66"/>
      <c r="B51" s="66"/>
      <c r="C51" s="66"/>
      <c r="D51" s="66"/>
      <c r="E51" s="21" t="s">
        <v>79</v>
      </c>
      <c r="F51" s="38"/>
      <c r="G51" s="38"/>
      <c r="H51" s="38"/>
      <c r="I51" s="38"/>
      <c r="J51" s="38"/>
      <c r="K51" s="38"/>
      <c r="L51" s="38"/>
      <c r="M51" s="38"/>
      <c r="N51" s="38"/>
      <c r="O51" s="38"/>
      <c r="P51" s="38"/>
      <c r="Q51" s="26"/>
      <c r="R51" s="29">
        <f t="shared" si="1"/>
        <v>0</v>
      </c>
      <c r="S51" s="29" t="e">
        <f>#REF!+#REF!</f>
        <v>#REF!</v>
      </c>
    </row>
    <row r="52" spans="1:19" x14ac:dyDescent="0.25">
      <c r="A52" s="66"/>
      <c r="B52" s="66"/>
      <c r="C52" s="66"/>
      <c r="D52" s="67" t="s">
        <v>80</v>
      </c>
      <c r="E52" s="21" t="s">
        <v>28</v>
      </c>
      <c r="F52" s="38"/>
      <c r="G52" s="38"/>
      <c r="H52" s="38"/>
      <c r="I52" s="38"/>
      <c r="J52" s="38"/>
      <c r="K52" s="38"/>
      <c r="L52" s="38"/>
      <c r="M52" s="38"/>
      <c r="N52" s="38"/>
      <c r="O52" s="38"/>
      <c r="P52" s="38"/>
      <c r="Q52" s="26"/>
      <c r="R52" s="29">
        <f t="shared" si="1"/>
        <v>0</v>
      </c>
      <c r="S52" s="29" t="e">
        <f>#REF!+#REF!</f>
        <v>#REF!</v>
      </c>
    </row>
    <row r="53" spans="1:19" x14ac:dyDescent="0.25">
      <c r="A53" s="66"/>
      <c r="B53" s="66"/>
      <c r="C53" s="66"/>
      <c r="D53" s="66"/>
      <c r="E53" s="21" t="s">
        <v>65</v>
      </c>
      <c r="F53" s="38"/>
      <c r="G53" s="38"/>
      <c r="H53" s="38"/>
      <c r="I53" s="38"/>
      <c r="J53" s="38"/>
      <c r="K53" s="38"/>
      <c r="L53" s="38"/>
      <c r="M53" s="38"/>
      <c r="N53" s="38"/>
      <c r="O53" s="38"/>
      <c r="P53" s="38"/>
      <c r="Q53" s="26"/>
      <c r="R53" s="29">
        <f t="shared" si="1"/>
        <v>0</v>
      </c>
      <c r="S53" s="29" t="e">
        <f>#REF!+#REF!</f>
        <v>#REF!</v>
      </c>
    </row>
    <row r="54" spans="1:19" x14ac:dyDescent="0.25">
      <c r="A54" s="66"/>
      <c r="B54" s="66"/>
      <c r="C54" s="66"/>
      <c r="D54" s="67" t="s">
        <v>81</v>
      </c>
      <c r="E54" s="21" t="s">
        <v>67</v>
      </c>
      <c r="F54" s="42"/>
      <c r="G54" s="26"/>
      <c r="H54" s="26"/>
      <c r="I54" s="26"/>
      <c r="J54" s="26"/>
      <c r="K54" s="26"/>
      <c r="L54" s="26"/>
      <c r="M54" s="26"/>
      <c r="N54" s="26"/>
      <c r="O54" s="38"/>
      <c r="P54" s="38"/>
      <c r="Q54" s="26"/>
      <c r="R54" s="29">
        <f t="shared" si="1"/>
        <v>0</v>
      </c>
      <c r="S54" s="29" t="e">
        <f>#REF!+#REF!</f>
        <v>#REF!</v>
      </c>
    </row>
    <row r="55" spans="1:19" x14ac:dyDescent="0.25">
      <c r="A55" s="66"/>
      <c r="B55" s="66"/>
      <c r="C55" s="66"/>
      <c r="D55" s="66"/>
      <c r="E55" s="21" t="s">
        <v>68</v>
      </c>
      <c r="F55" s="26"/>
      <c r="G55" s="42"/>
      <c r="H55" s="26"/>
      <c r="I55" s="26"/>
      <c r="J55" s="26"/>
      <c r="K55" s="26"/>
      <c r="L55" s="26"/>
      <c r="M55" s="26"/>
      <c r="N55" s="26"/>
      <c r="O55" s="38"/>
      <c r="P55" s="38"/>
      <c r="Q55" s="26"/>
      <c r="R55" s="29">
        <f t="shared" si="1"/>
        <v>0</v>
      </c>
      <c r="S55" s="29" t="e">
        <f>#REF!+#REF!</f>
        <v>#REF!</v>
      </c>
    </row>
    <row r="56" spans="1:19" x14ac:dyDescent="0.25">
      <c r="A56" s="66"/>
      <c r="B56" s="66"/>
      <c r="C56" s="66"/>
      <c r="D56" s="66"/>
      <c r="E56" s="21" t="s">
        <v>69</v>
      </c>
      <c r="F56" s="26"/>
      <c r="G56" s="42"/>
      <c r="H56" s="26"/>
      <c r="I56" s="26"/>
      <c r="J56" s="26"/>
      <c r="K56" s="26"/>
      <c r="L56" s="26"/>
      <c r="M56" s="26"/>
      <c r="N56" s="26"/>
      <c r="O56" s="38"/>
      <c r="P56" s="38"/>
      <c r="Q56" s="26"/>
      <c r="R56" s="29">
        <f t="shared" si="1"/>
        <v>0</v>
      </c>
      <c r="S56" s="29" t="e">
        <f>#REF!+#REF!</f>
        <v>#REF!</v>
      </c>
    </row>
    <row r="57" spans="1:19" x14ac:dyDescent="0.25">
      <c r="A57" s="66"/>
      <c r="B57" s="66"/>
      <c r="C57" s="66"/>
      <c r="D57" s="66"/>
      <c r="E57" s="21" t="s">
        <v>70</v>
      </c>
      <c r="F57" s="26"/>
      <c r="G57" s="26"/>
      <c r="H57" s="42"/>
      <c r="I57" s="42"/>
      <c r="J57" s="42"/>
      <c r="K57" s="42"/>
      <c r="L57" s="26"/>
      <c r="M57" s="26"/>
      <c r="N57" s="26"/>
      <c r="O57" s="38"/>
      <c r="P57" s="38"/>
      <c r="Q57" s="26"/>
      <c r="R57" s="29">
        <f t="shared" si="1"/>
        <v>0</v>
      </c>
      <c r="S57" s="29" t="e">
        <f>#REF!+#REF!</f>
        <v>#REF!</v>
      </c>
    </row>
    <row r="58" spans="1:19" x14ac:dyDescent="0.25">
      <c r="A58" s="66"/>
      <c r="B58" s="66"/>
      <c r="C58" s="66"/>
      <c r="D58" s="66"/>
      <c r="E58" s="21" t="s">
        <v>71</v>
      </c>
      <c r="F58" s="26"/>
      <c r="G58" s="26"/>
      <c r="H58" s="26"/>
      <c r="I58" s="26"/>
      <c r="J58" s="26"/>
      <c r="K58" s="42"/>
      <c r="L58" s="42"/>
      <c r="M58" s="26"/>
      <c r="N58" s="26"/>
      <c r="O58" s="38"/>
      <c r="P58" s="38"/>
      <c r="Q58" s="26"/>
      <c r="R58" s="29">
        <f t="shared" si="1"/>
        <v>0</v>
      </c>
      <c r="S58" s="29" t="e">
        <f>#REF!+#REF!</f>
        <v>#REF!</v>
      </c>
    </row>
    <row r="59" spans="1:19" x14ac:dyDescent="0.25">
      <c r="A59" s="66"/>
      <c r="B59" s="66"/>
      <c r="C59" s="66"/>
      <c r="D59" s="66"/>
      <c r="E59" s="21" t="s">
        <v>72</v>
      </c>
      <c r="F59" s="26"/>
      <c r="G59" s="26"/>
      <c r="H59" s="26"/>
      <c r="I59" s="42"/>
      <c r="J59" s="42"/>
      <c r="K59" s="42"/>
      <c r="L59" s="42"/>
      <c r="M59" s="26"/>
      <c r="N59" s="26"/>
      <c r="O59" s="38"/>
      <c r="P59" s="38"/>
      <c r="Q59" s="26"/>
      <c r="R59" s="29">
        <f t="shared" si="1"/>
        <v>0</v>
      </c>
      <c r="S59" s="29" t="e">
        <f>#REF!+#REF!</f>
        <v>#REF!</v>
      </c>
    </row>
    <row r="60" spans="1:19" x14ac:dyDescent="0.25">
      <c r="A60" s="66"/>
      <c r="B60" s="66"/>
      <c r="C60" s="66"/>
      <c r="D60" s="66"/>
      <c r="E60" s="21" t="s">
        <v>73</v>
      </c>
      <c r="F60" s="26"/>
      <c r="G60" s="26"/>
      <c r="H60" s="26"/>
      <c r="I60" s="26"/>
      <c r="J60" s="26"/>
      <c r="K60" s="26"/>
      <c r="L60" s="26"/>
      <c r="M60" s="42"/>
      <c r="N60" s="26"/>
      <c r="O60" s="38"/>
      <c r="P60" s="38"/>
      <c r="Q60" s="26"/>
      <c r="R60" s="29">
        <f t="shared" si="1"/>
        <v>0</v>
      </c>
      <c r="S60" s="29" t="e">
        <f>#REF!+#REF!</f>
        <v>#REF!</v>
      </c>
    </row>
    <row r="61" spans="1:19" x14ac:dyDescent="0.25">
      <c r="A61" s="66"/>
      <c r="B61" s="66"/>
      <c r="C61" s="66"/>
      <c r="D61" s="67" t="s">
        <v>82</v>
      </c>
      <c r="E61" s="21" t="s">
        <v>28</v>
      </c>
      <c r="F61" s="38"/>
      <c r="G61" s="38"/>
      <c r="H61" s="38"/>
      <c r="I61" s="38"/>
      <c r="J61" s="38"/>
      <c r="K61" s="38"/>
      <c r="L61" s="38"/>
      <c r="M61" s="38"/>
      <c r="N61" s="38"/>
      <c r="O61" s="38"/>
      <c r="P61" s="38"/>
      <c r="Q61" s="26"/>
      <c r="R61" s="29">
        <f t="shared" si="1"/>
        <v>0</v>
      </c>
      <c r="S61" s="29" t="e">
        <f>#REF!+#REF!</f>
        <v>#REF!</v>
      </c>
    </row>
    <row r="62" spans="1:19" x14ac:dyDescent="0.25">
      <c r="A62" s="66"/>
      <c r="B62" s="66"/>
      <c r="C62" s="66"/>
      <c r="D62" s="66"/>
      <c r="E62" s="21" t="s">
        <v>65</v>
      </c>
      <c r="F62" s="38"/>
      <c r="G62" s="38"/>
      <c r="H62" s="38"/>
      <c r="I62" s="38"/>
      <c r="J62" s="38"/>
      <c r="K62" s="38"/>
      <c r="L62" s="38"/>
      <c r="M62" s="38"/>
      <c r="N62" s="38"/>
      <c r="O62" s="38"/>
      <c r="P62" s="38"/>
      <c r="Q62" s="26"/>
      <c r="R62" s="29">
        <f t="shared" si="1"/>
        <v>0</v>
      </c>
      <c r="S62" s="29" t="e">
        <f>#REF!+#REF!</f>
        <v>#REF!</v>
      </c>
    </row>
    <row r="63" spans="1:19" x14ac:dyDescent="0.25">
      <c r="A63" s="66"/>
      <c r="B63" s="66"/>
      <c r="C63" s="66"/>
      <c r="D63" s="66"/>
      <c r="E63" s="21" t="s">
        <v>83</v>
      </c>
      <c r="F63" s="26"/>
      <c r="G63" s="26"/>
      <c r="H63" s="26"/>
      <c r="I63" s="26"/>
      <c r="J63" s="26"/>
      <c r="K63" s="26"/>
      <c r="L63" s="26"/>
      <c r="M63" s="26"/>
      <c r="N63" s="26"/>
      <c r="O63" s="26"/>
      <c r="P63" s="26"/>
      <c r="Q63" s="26"/>
      <c r="R63" s="29">
        <f t="shared" si="1"/>
        <v>0</v>
      </c>
      <c r="S63" s="29" t="e">
        <f>#REF!+#REF!</f>
        <v>#REF!</v>
      </c>
    </row>
    <row r="64" spans="1:19" x14ac:dyDescent="0.25">
      <c r="A64" s="66"/>
      <c r="B64" s="59"/>
      <c r="C64" s="66" t="s">
        <v>84</v>
      </c>
      <c r="D64" s="66" t="s">
        <v>85</v>
      </c>
      <c r="E64" s="21" t="s">
        <v>86</v>
      </c>
      <c r="F64" s="26"/>
      <c r="G64" s="26"/>
      <c r="H64" s="26"/>
      <c r="I64" s="26"/>
      <c r="J64" s="26"/>
      <c r="K64" s="26"/>
      <c r="L64" s="26"/>
      <c r="M64" s="26"/>
      <c r="N64" s="26"/>
      <c r="O64" s="26"/>
      <c r="P64" s="26"/>
      <c r="Q64" s="26"/>
      <c r="R64" s="29">
        <f t="shared" si="1"/>
        <v>0</v>
      </c>
      <c r="S64" s="29" t="e">
        <f>#REF!+#REF!</f>
        <v>#REF!</v>
      </c>
    </row>
    <row r="65" spans="1:19" x14ac:dyDescent="0.25">
      <c r="A65" s="66"/>
      <c r="B65" s="60"/>
      <c r="C65" s="66"/>
      <c r="D65" s="66"/>
      <c r="E65" s="21" t="s">
        <v>87</v>
      </c>
      <c r="F65" s="26"/>
      <c r="G65" s="26"/>
      <c r="H65" s="26"/>
      <c r="I65" s="26"/>
      <c r="J65" s="26"/>
      <c r="K65" s="26"/>
      <c r="L65" s="26"/>
      <c r="M65" s="26"/>
      <c r="N65" s="26"/>
      <c r="O65" s="26"/>
      <c r="P65" s="26"/>
      <c r="Q65" s="26"/>
      <c r="R65" s="29">
        <f t="shared" si="1"/>
        <v>0</v>
      </c>
      <c r="S65" s="29" t="e">
        <f>#REF!+#REF!</f>
        <v>#REF!</v>
      </c>
    </row>
    <row r="66" spans="1:19" x14ac:dyDescent="0.25">
      <c r="A66" s="66"/>
      <c r="B66" s="60"/>
      <c r="C66" s="66"/>
      <c r="D66" s="67" t="s">
        <v>88</v>
      </c>
      <c r="E66" s="21" t="s">
        <v>28</v>
      </c>
      <c r="F66" s="26"/>
      <c r="G66" s="26"/>
      <c r="H66" s="26"/>
      <c r="I66" s="26"/>
      <c r="J66" s="26"/>
      <c r="K66" s="26"/>
      <c r="L66" s="26"/>
      <c r="M66" s="26"/>
      <c r="N66" s="26"/>
      <c r="O66" s="26"/>
      <c r="P66" s="26"/>
      <c r="Q66" s="26"/>
      <c r="R66" s="29">
        <f t="shared" si="1"/>
        <v>0</v>
      </c>
      <c r="S66" s="29" t="e">
        <f>#REF!+#REF!</f>
        <v>#REF!</v>
      </c>
    </row>
    <row r="67" spans="1:19" x14ac:dyDescent="0.25">
      <c r="A67" s="66"/>
      <c r="B67" s="60"/>
      <c r="C67" s="66"/>
      <c r="D67" s="66"/>
      <c r="E67" s="21" t="s">
        <v>65</v>
      </c>
      <c r="F67" s="26"/>
      <c r="G67" s="26"/>
      <c r="H67" s="26"/>
      <c r="I67" s="26"/>
      <c r="J67" s="26"/>
      <c r="K67" s="26"/>
      <c r="L67" s="26"/>
      <c r="M67" s="26"/>
      <c r="N67" s="26"/>
      <c r="O67" s="26"/>
      <c r="P67" s="26"/>
      <c r="Q67" s="26"/>
      <c r="R67" s="29">
        <f t="shared" si="1"/>
        <v>0</v>
      </c>
      <c r="S67" s="29" t="e">
        <f>#REF!+#REF!</f>
        <v>#REF!</v>
      </c>
    </row>
    <row r="68" spans="1:19" x14ac:dyDescent="0.25">
      <c r="A68" s="66"/>
      <c r="B68" s="60"/>
      <c r="C68" s="66"/>
      <c r="D68" s="66"/>
      <c r="E68" s="21" t="s">
        <v>83</v>
      </c>
      <c r="F68" s="26"/>
      <c r="G68" s="26"/>
      <c r="H68" s="26"/>
      <c r="I68" s="26"/>
      <c r="J68" s="26"/>
      <c r="K68" s="26"/>
      <c r="L68" s="26"/>
      <c r="M68" s="26"/>
      <c r="N68" s="26"/>
      <c r="O68" s="26"/>
      <c r="P68" s="26"/>
      <c r="Q68" s="26"/>
      <c r="R68" s="29">
        <f t="shared" si="1"/>
        <v>0</v>
      </c>
      <c r="S68" s="29" t="e">
        <f>#REF!+#REF!</f>
        <v>#REF!</v>
      </c>
    </row>
    <row r="69" spans="1:19" x14ac:dyDescent="0.25">
      <c r="A69" s="66"/>
      <c r="B69" s="60"/>
      <c r="C69" s="66"/>
      <c r="D69" s="67" t="s">
        <v>89</v>
      </c>
      <c r="E69" s="21" t="s">
        <v>90</v>
      </c>
      <c r="F69" s="42"/>
      <c r="G69" s="26"/>
      <c r="H69" s="26"/>
      <c r="I69" s="26"/>
      <c r="J69" s="26"/>
      <c r="K69" s="26"/>
      <c r="L69" s="26"/>
      <c r="M69" s="26"/>
      <c r="N69" s="26"/>
      <c r="O69" s="26"/>
      <c r="P69" s="26"/>
      <c r="Q69" s="26"/>
      <c r="R69" s="29">
        <f t="shared" si="1"/>
        <v>0</v>
      </c>
      <c r="S69" s="29" t="e">
        <f>#REF!+#REF!</f>
        <v>#REF!</v>
      </c>
    </row>
    <row r="70" spans="1:19" x14ac:dyDescent="0.25">
      <c r="A70" s="66"/>
      <c r="B70" s="60"/>
      <c r="C70" s="66"/>
      <c r="D70" s="66"/>
      <c r="E70" s="21" t="s">
        <v>91</v>
      </c>
      <c r="F70" s="26"/>
      <c r="G70" s="42"/>
      <c r="H70" s="26"/>
      <c r="I70" s="26"/>
      <c r="J70" s="26"/>
      <c r="K70" s="26"/>
      <c r="L70" s="26"/>
      <c r="M70" s="26"/>
      <c r="N70" s="26"/>
      <c r="O70" s="26"/>
      <c r="P70" s="26"/>
      <c r="Q70" s="26"/>
      <c r="R70" s="29">
        <f t="shared" si="1"/>
        <v>0</v>
      </c>
      <c r="S70" s="29" t="e">
        <f>#REF!+#REF!</f>
        <v>#REF!</v>
      </c>
    </row>
    <row r="71" spans="1:19" x14ac:dyDescent="0.25">
      <c r="A71" s="66"/>
      <c r="B71" s="60"/>
      <c r="C71" s="66"/>
      <c r="D71" s="66"/>
      <c r="E71" s="21" t="s">
        <v>92</v>
      </c>
      <c r="F71" s="26"/>
      <c r="G71" s="42"/>
      <c r="H71" s="26"/>
      <c r="I71" s="26"/>
      <c r="J71" s="26"/>
      <c r="K71" s="26"/>
      <c r="L71" s="26"/>
      <c r="M71" s="26"/>
      <c r="N71" s="26"/>
      <c r="O71" s="26"/>
      <c r="P71" s="26"/>
      <c r="Q71" s="26"/>
      <c r="R71" s="29">
        <f t="shared" ref="R71:R102" si="2">SUM(F71:Q71)</f>
        <v>0</v>
      </c>
      <c r="S71" s="29" t="e">
        <f>#REF!+#REF!</f>
        <v>#REF!</v>
      </c>
    </row>
    <row r="72" spans="1:19" x14ac:dyDescent="0.25">
      <c r="A72" s="66"/>
      <c r="B72" s="60"/>
      <c r="C72" s="66"/>
      <c r="D72" s="66"/>
      <c r="E72" s="21" t="s">
        <v>93</v>
      </c>
      <c r="F72" s="26"/>
      <c r="G72" s="38"/>
      <c r="H72" s="42"/>
      <c r="I72" s="26"/>
      <c r="J72" s="26"/>
      <c r="K72" s="26"/>
      <c r="L72" s="26"/>
      <c r="M72" s="26"/>
      <c r="N72" s="26"/>
      <c r="O72" s="26"/>
      <c r="P72" s="26"/>
      <c r="Q72" s="26"/>
      <c r="R72" s="29">
        <f t="shared" si="2"/>
        <v>0</v>
      </c>
      <c r="S72" s="29" t="e">
        <f>#REF!+#REF!</f>
        <v>#REF!</v>
      </c>
    </row>
    <row r="73" spans="1:19" ht="25.5" x14ac:dyDescent="0.25">
      <c r="A73" s="66"/>
      <c r="B73" s="60"/>
      <c r="C73" s="66"/>
      <c r="D73" s="66"/>
      <c r="E73" s="21" t="s">
        <v>94</v>
      </c>
      <c r="F73" s="26"/>
      <c r="G73" s="38"/>
      <c r="H73" s="42"/>
      <c r="I73" s="26"/>
      <c r="J73" s="26"/>
      <c r="K73" s="26"/>
      <c r="L73" s="26"/>
      <c r="M73" s="26"/>
      <c r="N73" s="26"/>
      <c r="O73" s="26"/>
      <c r="P73" s="26"/>
      <c r="Q73" s="26"/>
      <c r="R73" s="29">
        <f t="shared" si="2"/>
        <v>0</v>
      </c>
      <c r="S73" s="29" t="e">
        <f>#REF!+#REF!</f>
        <v>#REF!</v>
      </c>
    </row>
    <row r="74" spans="1:19" x14ac:dyDescent="0.25">
      <c r="A74" s="66"/>
      <c r="B74" s="60"/>
      <c r="C74" s="66"/>
      <c r="D74" s="66"/>
      <c r="E74" s="21" t="s">
        <v>95</v>
      </c>
      <c r="F74" s="26"/>
      <c r="G74" s="35"/>
      <c r="H74" s="26"/>
      <c r="I74" s="26">
        <v>3072.3</v>
      </c>
      <c r="J74" s="26"/>
      <c r="K74" s="26"/>
      <c r="L74" s="26"/>
      <c r="M74" s="26"/>
      <c r="N74" s="26"/>
      <c r="O74" s="26"/>
      <c r="P74" s="26"/>
      <c r="Q74" s="26"/>
      <c r="R74" s="29">
        <f t="shared" si="2"/>
        <v>3072.3</v>
      </c>
      <c r="S74" s="29" t="e">
        <f>#REF!+#REF!</f>
        <v>#REF!</v>
      </c>
    </row>
    <row r="75" spans="1:19" x14ac:dyDescent="0.25">
      <c r="A75" s="66"/>
      <c r="B75" s="60"/>
      <c r="C75" s="66"/>
      <c r="D75" s="66"/>
      <c r="E75" s="21" t="s">
        <v>96</v>
      </c>
      <c r="F75" s="26"/>
      <c r="G75" s="26"/>
      <c r="H75" s="26"/>
      <c r="I75" s="42"/>
      <c r="J75" s="42"/>
      <c r="K75" s="42"/>
      <c r="L75" s="26"/>
      <c r="M75" s="26"/>
      <c r="N75" s="26"/>
      <c r="O75" s="26"/>
      <c r="P75" s="26"/>
      <c r="Q75" s="26"/>
      <c r="R75" s="29">
        <f t="shared" si="2"/>
        <v>0</v>
      </c>
      <c r="S75" s="29" t="e">
        <f>#REF!+#REF!</f>
        <v>#REF!</v>
      </c>
    </row>
    <row r="76" spans="1:19" x14ac:dyDescent="0.25">
      <c r="A76" s="66"/>
      <c r="B76" s="60"/>
      <c r="C76" s="66"/>
      <c r="D76" s="67" t="s">
        <v>97</v>
      </c>
      <c r="E76" s="21" t="s">
        <v>90</v>
      </c>
      <c r="F76" s="42"/>
      <c r="G76" s="26"/>
      <c r="H76" s="26"/>
      <c r="I76" s="26"/>
      <c r="J76" s="26"/>
      <c r="K76" s="26"/>
      <c r="L76" s="26"/>
      <c r="M76" s="26"/>
      <c r="N76" s="26"/>
      <c r="O76" s="26"/>
      <c r="P76" s="26"/>
      <c r="Q76" s="26"/>
      <c r="R76" s="29">
        <f t="shared" si="2"/>
        <v>0</v>
      </c>
      <c r="S76" s="29" t="e">
        <f>#REF!+#REF!</f>
        <v>#REF!</v>
      </c>
    </row>
    <row r="77" spans="1:19" x14ac:dyDescent="0.25">
      <c r="A77" s="66"/>
      <c r="B77" s="60"/>
      <c r="C77" s="66"/>
      <c r="D77" s="66"/>
      <c r="E77" s="21" t="s">
        <v>98</v>
      </c>
      <c r="F77" s="26"/>
      <c r="G77" s="42"/>
      <c r="H77" s="26"/>
      <c r="I77" s="26"/>
      <c r="J77" s="26"/>
      <c r="K77" s="26"/>
      <c r="L77" s="26"/>
      <c r="M77" s="26"/>
      <c r="N77" s="26"/>
      <c r="O77" s="26"/>
      <c r="P77" s="26"/>
      <c r="Q77" s="26"/>
      <c r="R77" s="29">
        <f t="shared" si="2"/>
        <v>0</v>
      </c>
      <c r="S77" s="29" t="e">
        <f>#REF!+#REF!</f>
        <v>#REF!</v>
      </c>
    </row>
    <row r="78" spans="1:19" x14ac:dyDescent="0.25">
      <c r="A78" s="66"/>
      <c r="B78" s="60"/>
      <c r="C78" s="66"/>
      <c r="D78" s="66"/>
      <c r="E78" s="21" t="s">
        <v>99</v>
      </c>
      <c r="F78" s="26"/>
      <c r="G78" s="42"/>
      <c r="H78" s="26"/>
      <c r="I78" s="26"/>
      <c r="J78" s="26"/>
      <c r="K78" s="26"/>
      <c r="L78" s="26"/>
      <c r="M78" s="26"/>
      <c r="N78" s="26"/>
      <c r="O78" s="26"/>
      <c r="P78" s="26"/>
      <c r="Q78" s="26"/>
      <c r="R78" s="29">
        <f t="shared" si="2"/>
        <v>0</v>
      </c>
      <c r="S78" s="29" t="e">
        <f>#REF!+#REF!</f>
        <v>#REF!</v>
      </c>
    </row>
    <row r="79" spans="1:19" x14ac:dyDescent="0.25">
      <c r="A79" s="66"/>
      <c r="B79" s="60"/>
      <c r="C79" s="66"/>
      <c r="D79" s="66"/>
      <c r="E79" s="21" t="s">
        <v>93</v>
      </c>
      <c r="F79" s="26"/>
      <c r="G79" s="38"/>
      <c r="H79" s="42"/>
      <c r="I79" s="26"/>
      <c r="J79" s="26"/>
      <c r="K79" s="26"/>
      <c r="L79" s="26"/>
      <c r="M79" s="26"/>
      <c r="N79" s="26"/>
      <c r="O79" s="26"/>
      <c r="P79" s="26"/>
      <c r="Q79" s="26"/>
      <c r="R79" s="29">
        <f t="shared" si="2"/>
        <v>0</v>
      </c>
      <c r="S79" s="29" t="e">
        <f>#REF!+#REF!</f>
        <v>#REF!</v>
      </c>
    </row>
    <row r="80" spans="1:19" x14ac:dyDescent="0.25">
      <c r="A80" s="66"/>
      <c r="B80" s="60"/>
      <c r="C80" s="66"/>
      <c r="D80" s="66"/>
      <c r="E80" s="21" t="s">
        <v>100</v>
      </c>
      <c r="F80" s="26"/>
      <c r="G80" s="38"/>
      <c r="H80" s="42"/>
      <c r="I80" s="26"/>
      <c r="J80" s="26"/>
      <c r="K80" s="26"/>
      <c r="L80" s="26"/>
      <c r="M80" s="26"/>
      <c r="N80" s="26"/>
      <c r="O80" s="26"/>
      <c r="P80" s="26"/>
      <c r="Q80" s="26"/>
      <c r="R80" s="29">
        <f t="shared" si="2"/>
        <v>0</v>
      </c>
      <c r="S80" s="29" t="e">
        <f>#REF!+#REF!</f>
        <v>#REF!</v>
      </c>
    </row>
    <row r="81" spans="1:19" x14ac:dyDescent="0.25">
      <c r="A81" s="66"/>
      <c r="B81" s="60"/>
      <c r="C81" s="66"/>
      <c r="D81" s="66"/>
      <c r="E81" s="21" t="s">
        <v>95</v>
      </c>
      <c r="F81" s="26"/>
      <c r="G81" s="35"/>
      <c r="H81" s="26"/>
      <c r="I81" s="26"/>
      <c r="J81" s="26"/>
      <c r="K81" s="26"/>
      <c r="L81" s="26"/>
      <c r="M81" s="26"/>
      <c r="N81" s="26"/>
      <c r="O81" s="26"/>
      <c r="P81" s="26"/>
      <c r="Q81" s="26"/>
      <c r="R81" s="29">
        <f t="shared" si="2"/>
        <v>0</v>
      </c>
      <c r="S81" s="29" t="e">
        <f>#REF!+#REF!</f>
        <v>#REF!</v>
      </c>
    </row>
    <row r="82" spans="1:19" x14ac:dyDescent="0.25">
      <c r="A82" s="66"/>
      <c r="B82" s="61"/>
      <c r="C82" s="66"/>
      <c r="D82" s="66"/>
      <c r="E82" s="21" t="s">
        <v>101</v>
      </c>
      <c r="F82" s="26"/>
      <c r="G82" s="26"/>
      <c r="H82" s="26"/>
      <c r="I82" s="42"/>
      <c r="J82" s="42"/>
      <c r="K82" s="42"/>
      <c r="L82" s="26"/>
      <c r="M82" s="26"/>
      <c r="N82" s="26"/>
      <c r="O82" s="26"/>
      <c r="P82" s="26"/>
      <c r="Q82" s="26"/>
      <c r="R82" s="29">
        <f t="shared" si="2"/>
        <v>0</v>
      </c>
      <c r="S82" s="29" t="e">
        <f>#REF!+#REF!</f>
        <v>#REF!</v>
      </c>
    </row>
    <row r="83" spans="1:19" x14ac:dyDescent="0.25">
      <c r="A83" s="66" t="s">
        <v>102</v>
      </c>
      <c r="B83" s="66" t="s">
        <v>103</v>
      </c>
      <c r="C83" s="66" t="s">
        <v>104</v>
      </c>
      <c r="D83" s="66" t="s">
        <v>105</v>
      </c>
      <c r="E83" s="20" t="s">
        <v>33</v>
      </c>
      <c r="F83" s="26"/>
      <c r="G83" s="26"/>
      <c r="H83" s="26"/>
      <c r="I83" s="26"/>
      <c r="J83" s="26"/>
      <c r="K83" s="26"/>
      <c r="L83" s="26"/>
      <c r="M83" s="26"/>
      <c r="N83" s="26"/>
      <c r="O83" s="26"/>
      <c r="P83" s="26"/>
      <c r="Q83" s="26"/>
      <c r="R83" s="29">
        <f t="shared" si="2"/>
        <v>0</v>
      </c>
      <c r="S83" s="29" t="e">
        <f>#REF!+#REF!</f>
        <v>#REF!</v>
      </c>
    </row>
    <row r="84" spans="1:19" ht="25.5" x14ac:dyDescent="0.25">
      <c r="A84" s="66"/>
      <c r="B84" s="66"/>
      <c r="C84" s="66"/>
      <c r="D84" s="66"/>
      <c r="E84" s="21" t="s">
        <v>34</v>
      </c>
      <c r="F84" s="26"/>
      <c r="G84" s="26"/>
      <c r="H84" s="26"/>
      <c r="I84" s="26"/>
      <c r="J84" s="26"/>
      <c r="K84" s="38"/>
      <c r="L84" s="26"/>
      <c r="M84" s="26"/>
      <c r="N84" s="26"/>
      <c r="O84" s="26"/>
      <c r="P84" s="26"/>
      <c r="Q84" s="26"/>
      <c r="R84" s="29">
        <f t="shared" si="2"/>
        <v>0</v>
      </c>
      <c r="S84" s="29" t="e">
        <f>#REF!+#REF!</f>
        <v>#REF!</v>
      </c>
    </row>
    <row r="85" spans="1:19" ht="25.5" x14ac:dyDescent="0.25">
      <c r="A85" s="66"/>
      <c r="B85" s="66"/>
      <c r="C85" s="66"/>
      <c r="D85" s="20" t="s">
        <v>106</v>
      </c>
      <c r="E85" s="20" t="s">
        <v>33</v>
      </c>
      <c r="F85" s="26"/>
      <c r="G85" s="26"/>
      <c r="H85" s="26"/>
      <c r="I85" s="26"/>
      <c r="J85" s="26"/>
      <c r="K85" s="26"/>
      <c r="L85" s="26"/>
      <c r="M85" s="26"/>
      <c r="N85" s="26"/>
      <c r="O85" s="26"/>
      <c r="P85" s="26"/>
      <c r="Q85" s="26"/>
      <c r="R85" s="29">
        <f t="shared" si="2"/>
        <v>0</v>
      </c>
      <c r="S85" s="29" t="e">
        <f>#REF!+#REF!</f>
        <v>#REF!</v>
      </c>
    </row>
    <row r="86" spans="1:19" ht="25.5" x14ac:dyDescent="0.25">
      <c r="A86" s="66"/>
      <c r="B86" s="66"/>
      <c r="C86" s="66"/>
      <c r="D86" s="20" t="s">
        <v>106</v>
      </c>
      <c r="E86" s="20" t="s">
        <v>33</v>
      </c>
      <c r="F86" s="26"/>
      <c r="G86" s="26"/>
      <c r="H86" s="26"/>
      <c r="I86" s="26"/>
      <c r="J86" s="26"/>
      <c r="K86" s="26"/>
      <c r="L86" s="26"/>
      <c r="M86" s="26"/>
      <c r="N86" s="26"/>
      <c r="O86" s="26"/>
      <c r="P86" s="26"/>
      <c r="Q86" s="26"/>
      <c r="R86" s="29">
        <f t="shared" si="2"/>
        <v>0</v>
      </c>
      <c r="S86" s="29" t="e">
        <f>#REF!+#REF!</f>
        <v>#REF!</v>
      </c>
    </row>
    <row r="87" spans="1:19" ht="25.5" x14ac:dyDescent="0.25">
      <c r="A87" s="66"/>
      <c r="B87" s="66"/>
      <c r="C87" s="66"/>
      <c r="D87" s="20" t="s">
        <v>107</v>
      </c>
      <c r="E87" s="20" t="s">
        <v>36</v>
      </c>
      <c r="F87" s="26"/>
      <c r="G87" s="26"/>
      <c r="H87" s="26"/>
      <c r="I87" s="26"/>
      <c r="J87" s="26"/>
      <c r="K87" s="26"/>
      <c r="L87" s="26"/>
      <c r="M87" s="26"/>
      <c r="N87" s="26"/>
      <c r="O87" s="26"/>
      <c r="P87" s="26"/>
      <c r="Q87" s="26"/>
      <c r="R87" s="29">
        <f t="shared" si="2"/>
        <v>0</v>
      </c>
      <c r="S87" s="29" t="e">
        <f>#REF!+#REF!</f>
        <v>#REF!</v>
      </c>
    </row>
    <row r="88" spans="1:19" x14ac:dyDescent="0.25">
      <c r="A88" s="66"/>
      <c r="B88" s="66"/>
      <c r="C88" s="66"/>
      <c r="D88" s="66" t="s">
        <v>108</v>
      </c>
      <c r="E88" s="20" t="s">
        <v>33</v>
      </c>
      <c r="F88" s="43"/>
      <c r="G88" s="43"/>
      <c r="H88" s="26"/>
      <c r="I88" s="26"/>
      <c r="J88" s="26"/>
      <c r="K88" s="26"/>
      <c r="L88" s="26"/>
      <c r="M88" s="26"/>
      <c r="N88" s="26"/>
      <c r="O88" s="26"/>
      <c r="P88" s="26"/>
      <c r="Q88" s="26"/>
      <c r="R88" s="29">
        <f t="shared" si="2"/>
        <v>0</v>
      </c>
      <c r="S88" s="29" t="e">
        <f>#REF!+#REF!</f>
        <v>#REF!</v>
      </c>
    </row>
    <row r="89" spans="1:19" x14ac:dyDescent="0.25">
      <c r="A89" s="66"/>
      <c r="B89" s="66"/>
      <c r="C89" s="66"/>
      <c r="D89" s="66"/>
      <c r="E89" s="21" t="s">
        <v>38</v>
      </c>
      <c r="F89" s="43"/>
      <c r="G89" s="43"/>
      <c r="H89" s="39"/>
      <c r="I89" s="26"/>
      <c r="J89" s="26"/>
      <c r="K89" s="26"/>
      <c r="L89" s="26"/>
      <c r="M89" s="39"/>
      <c r="N89" s="26"/>
      <c r="O89" s="26"/>
      <c r="P89" s="26"/>
      <c r="Q89" s="26"/>
      <c r="R89" s="29">
        <f t="shared" si="2"/>
        <v>0</v>
      </c>
      <c r="S89" s="29" t="e">
        <f>#REF!+#REF!</f>
        <v>#REF!</v>
      </c>
    </row>
    <row r="90" spans="1:19" x14ac:dyDescent="0.25">
      <c r="A90" s="66"/>
      <c r="B90" s="66"/>
      <c r="C90" s="66"/>
      <c r="D90" s="66"/>
      <c r="E90" s="21" t="s">
        <v>39</v>
      </c>
      <c r="F90" s="43"/>
      <c r="G90" s="43"/>
      <c r="H90" s="39"/>
      <c r="I90" s="26"/>
      <c r="J90" s="26"/>
      <c r="K90" s="26"/>
      <c r="L90" s="26"/>
      <c r="M90" s="39"/>
      <c r="N90" s="26"/>
      <c r="O90" s="26"/>
      <c r="P90" s="26"/>
      <c r="Q90" s="26"/>
      <c r="R90" s="29">
        <f t="shared" si="2"/>
        <v>0</v>
      </c>
      <c r="S90" s="29" t="e">
        <f>#REF!+#REF!</f>
        <v>#REF!</v>
      </c>
    </row>
    <row r="91" spans="1:19" x14ac:dyDescent="0.25">
      <c r="A91" s="66"/>
      <c r="B91" s="66"/>
      <c r="C91" s="66"/>
      <c r="D91" s="66" t="s">
        <v>109</v>
      </c>
      <c r="E91" s="20" t="s">
        <v>36</v>
      </c>
      <c r="F91" s="43"/>
      <c r="G91" s="43"/>
      <c r="H91" s="26"/>
      <c r="I91" s="26"/>
      <c r="J91" s="26"/>
      <c r="K91" s="26"/>
      <c r="L91" s="26"/>
      <c r="M91" s="26"/>
      <c r="N91" s="26"/>
      <c r="O91" s="26"/>
      <c r="P91" s="26"/>
      <c r="Q91" s="26"/>
      <c r="R91" s="29">
        <f t="shared" si="2"/>
        <v>0</v>
      </c>
      <c r="S91" s="29" t="e">
        <f>#REF!+#REF!</f>
        <v>#REF!</v>
      </c>
    </row>
    <row r="92" spans="1:19" x14ac:dyDescent="0.25">
      <c r="A92" s="66"/>
      <c r="B92" s="66"/>
      <c r="C92" s="66"/>
      <c r="D92" s="66"/>
      <c r="E92" s="20" t="s">
        <v>41</v>
      </c>
      <c r="F92" s="43"/>
      <c r="G92" s="43"/>
      <c r="H92" s="26"/>
      <c r="I92" s="40"/>
      <c r="J92" s="26"/>
      <c r="K92" s="26"/>
      <c r="L92" s="26"/>
      <c r="M92" s="26"/>
      <c r="N92" s="40"/>
      <c r="O92" s="26"/>
      <c r="P92" s="26"/>
      <c r="Q92" s="26"/>
      <c r="R92" s="29">
        <f t="shared" si="2"/>
        <v>0</v>
      </c>
      <c r="S92" s="29" t="e">
        <f>#REF!+#REF!</f>
        <v>#REF!</v>
      </c>
    </row>
    <row r="93" spans="1:19" x14ac:dyDescent="0.25">
      <c r="A93" s="66"/>
      <c r="B93" s="66"/>
      <c r="C93" s="66"/>
      <c r="D93" s="66"/>
      <c r="E93" s="20" t="s">
        <v>42</v>
      </c>
      <c r="F93" s="43"/>
      <c r="G93" s="43"/>
      <c r="H93" s="26"/>
      <c r="I93" s="40"/>
      <c r="J93" s="26"/>
      <c r="K93" s="26"/>
      <c r="L93" s="26"/>
      <c r="M93" s="26"/>
      <c r="N93" s="40"/>
      <c r="O93" s="26"/>
      <c r="P93" s="26"/>
      <c r="Q93" s="26"/>
      <c r="R93" s="29">
        <f t="shared" si="2"/>
        <v>0</v>
      </c>
      <c r="S93" s="29" t="e">
        <f>#REF!+#REF!</f>
        <v>#REF!</v>
      </c>
    </row>
    <row r="94" spans="1:19" x14ac:dyDescent="0.25">
      <c r="A94" s="66"/>
      <c r="B94" s="66"/>
      <c r="C94" s="66"/>
      <c r="D94" s="66" t="s">
        <v>110</v>
      </c>
      <c r="E94" s="20" t="s">
        <v>33</v>
      </c>
      <c r="F94" s="43"/>
      <c r="G94" s="43"/>
      <c r="H94" s="26"/>
      <c r="I94" s="26"/>
      <c r="J94" s="26"/>
      <c r="K94" s="26"/>
      <c r="L94" s="26"/>
      <c r="M94" s="26"/>
      <c r="N94" s="26"/>
      <c r="O94" s="26"/>
      <c r="P94" s="26"/>
      <c r="Q94" s="26"/>
      <c r="R94" s="29">
        <f t="shared" si="2"/>
        <v>0</v>
      </c>
      <c r="S94" s="29" t="e">
        <f>#REF!+#REF!</f>
        <v>#REF!</v>
      </c>
    </row>
    <row r="95" spans="1:19" ht="25.5" x14ac:dyDescent="0.25">
      <c r="A95" s="66"/>
      <c r="B95" s="66"/>
      <c r="C95" s="66"/>
      <c r="D95" s="66"/>
      <c r="E95" s="21" t="s">
        <v>34</v>
      </c>
      <c r="F95" s="43"/>
      <c r="G95" s="43"/>
      <c r="H95" s="26"/>
      <c r="I95" s="42"/>
      <c r="J95" s="26"/>
      <c r="K95" s="26"/>
      <c r="L95" s="26"/>
      <c r="M95" s="26"/>
      <c r="N95" s="38"/>
      <c r="O95" s="26"/>
      <c r="P95" s="26"/>
      <c r="Q95" s="26"/>
      <c r="R95" s="29">
        <f t="shared" si="2"/>
        <v>0</v>
      </c>
      <c r="S95" s="29" t="e">
        <f>#REF!+#REF!</f>
        <v>#REF!</v>
      </c>
    </row>
    <row r="96" spans="1:19" ht="25.5" x14ac:dyDescent="0.25">
      <c r="A96" s="66"/>
      <c r="B96" s="20" t="s">
        <v>111</v>
      </c>
      <c r="C96" s="20" t="s">
        <v>112</v>
      </c>
      <c r="D96" s="20" t="s">
        <v>24</v>
      </c>
      <c r="E96" s="20"/>
      <c r="F96" s="43"/>
      <c r="G96" s="43"/>
      <c r="H96" s="26"/>
      <c r="I96" s="26"/>
      <c r="J96" s="26"/>
      <c r="K96" s="26"/>
      <c r="L96" s="26"/>
      <c r="M96" s="26"/>
      <c r="N96" s="26"/>
      <c r="O96" s="26"/>
      <c r="P96" s="26"/>
      <c r="Q96" s="26"/>
      <c r="R96" s="29">
        <f t="shared" si="2"/>
        <v>0</v>
      </c>
      <c r="S96" s="29" t="e">
        <f>#REF!+#REF!</f>
        <v>#REF!</v>
      </c>
    </row>
    <row r="97" spans="1:19" ht="25.5" x14ac:dyDescent="0.25">
      <c r="A97" s="66"/>
      <c r="B97" s="20" t="s">
        <v>113</v>
      </c>
      <c r="C97" s="20" t="s">
        <v>114</v>
      </c>
      <c r="D97" s="20" t="s">
        <v>24</v>
      </c>
      <c r="E97" s="20"/>
      <c r="F97" s="43"/>
      <c r="G97" s="43"/>
      <c r="H97" s="26"/>
      <c r="I97" s="26"/>
      <c r="J97" s="42"/>
      <c r="K97" s="42"/>
      <c r="L97" s="26"/>
      <c r="M97" s="26"/>
      <c r="N97" s="26"/>
      <c r="O97" s="26"/>
      <c r="P97" s="26"/>
      <c r="Q97" s="26"/>
      <c r="R97" s="29">
        <f t="shared" si="2"/>
        <v>0</v>
      </c>
      <c r="S97" s="29" t="e">
        <f>#REF!+#REF!</f>
        <v>#REF!</v>
      </c>
    </row>
    <row r="98" spans="1:19" x14ac:dyDescent="0.25">
      <c r="A98" s="59" t="s">
        <v>115</v>
      </c>
      <c r="B98" s="59" t="s">
        <v>116</v>
      </c>
      <c r="C98" s="59" t="s">
        <v>117</v>
      </c>
      <c r="D98" s="59" t="s">
        <v>118</v>
      </c>
      <c r="E98" s="20" t="s">
        <v>33</v>
      </c>
      <c r="F98" s="43"/>
      <c r="G98" s="43"/>
      <c r="H98" s="26"/>
      <c r="I98" s="26"/>
      <c r="J98" s="26"/>
      <c r="K98" s="26"/>
      <c r="L98" s="26"/>
      <c r="M98" s="26"/>
      <c r="N98" s="26"/>
      <c r="O98" s="26"/>
      <c r="P98" s="26"/>
      <c r="Q98" s="26"/>
      <c r="R98" s="29">
        <f t="shared" si="2"/>
        <v>0</v>
      </c>
      <c r="S98" s="29" t="e">
        <f>#REF!+#REF!</f>
        <v>#REF!</v>
      </c>
    </row>
    <row r="99" spans="1:19" ht="25.5" x14ac:dyDescent="0.25">
      <c r="A99" s="60"/>
      <c r="B99" s="60"/>
      <c r="C99" s="60"/>
      <c r="D99" s="61"/>
      <c r="E99" s="21" t="s">
        <v>34</v>
      </c>
      <c r="F99" s="43"/>
      <c r="G99" s="43"/>
      <c r="H99" s="26"/>
      <c r="I99" s="26"/>
      <c r="J99" s="26"/>
      <c r="K99" s="38"/>
      <c r="L99" s="26"/>
      <c r="M99" s="26"/>
      <c r="N99" s="26"/>
      <c r="O99" s="26"/>
      <c r="P99" s="26"/>
      <c r="Q99" s="26"/>
      <c r="R99" s="29">
        <f t="shared" si="2"/>
        <v>0</v>
      </c>
      <c r="S99" s="29" t="e">
        <f>#REF!+#REF!</f>
        <v>#REF!</v>
      </c>
    </row>
    <row r="100" spans="1:19" ht="25.5" x14ac:dyDescent="0.25">
      <c r="A100" s="60"/>
      <c r="B100" s="60"/>
      <c r="C100" s="60"/>
      <c r="D100" s="20" t="s">
        <v>119</v>
      </c>
      <c r="E100" s="20" t="s">
        <v>33</v>
      </c>
      <c r="F100" s="43"/>
      <c r="G100" s="43"/>
      <c r="H100" s="26"/>
      <c r="I100" s="26"/>
      <c r="J100" s="26"/>
      <c r="K100" s="26"/>
      <c r="L100" s="26"/>
      <c r="M100" s="26"/>
      <c r="N100" s="26"/>
      <c r="O100" s="58">
        <v>3200.77</v>
      </c>
      <c r="P100" s="26">
        <v>16345.8</v>
      </c>
      <c r="R100" s="29">
        <f>SUM(F100:Q100)</f>
        <v>19546.57</v>
      </c>
      <c r="S100" s="29" t="e">
        <f>#REF!+#REF!</f>
        <v>#REF!</v>
      </c>
    </row>
    <row r="101" spans="1:19" ht="25.5" x14ac:dyDescent="0.25">
      <c r="A101" s="60"/>
      <c r="B101" s="60"/>
      <c r="C101" s="60"/>
      <c r="D101" s="20" t="s">
        <v>119</v>
      </c>
      <c r="E101" s="20" t="s">
        <v>33</v>
      </c>
      <c r="F101" s="43"/>
      <c r="G101" s="43"/>
      <c r="H101" s="26"/>
      <c r="I101" s="26"/>
      <c r="J101" s="26"/>
      <c r="K101" s="26"/>
      <c r="L101" s="26"/>
      <c r="M101" s="26"/>
      <c r="N101" s="26"/>
      <c r="O101" s="26"/>
      <c r="Q101" s="26"/>
      <c r="R101" s="29">
        <f t="shared" si="2"/>
        <v>0</v>
      </c>
      <c r="S101" s="29" t="e">
        <f>#REF!+#REF!</f>
        <v>#REF!</v>
      </c>
    </row>
    <row r="102" spans="1:19" ht="25.5" x14ac:dyDescent="0.25">
      <c r="A102" s="60"/>
      <c r="B102" s="60"/>
      <c r="C102" s="60"/>
      <c r="D102" s="20" t="s">
        <v>120</v>
      </c>
      <c r="E102" s="20" t="s">
        <v>36</v>
      </c>
      <c r="F102" s="43"/>
      <c r="G102" s="43"/>
      <c r="H102" s="26"/>
      <c r="I102" s="26"/>
      <c r="J102" s="26"/>
      <c r="K102" s="26"/>
      <c r="L102" s="26"/>
      <c r="M102" s="26"/>
      <c r="N102" s="26"/>
      <c r="O102" s="26"/>
      <c r="P102" s="26"/>
      <c r="Q102" s="26"/>
      <c r="R102" s="29">
        <f t="shared" si="2"/>
        <v>0</v>
      </c>
      <c r="S102" s="29" t="e">
        <f>#REF!+#REF!</f>
        <v>#REF!</v>
      </c>
    </row>
    <row r="103" spans="1:19" x14ac:dyDescent="0.25">
      <c r="A103" s="60"/>
      <c r="B103" s="60"/>
      <c r="C103" s="60"/>
      <c r="D103" s="59"/>
      <c r="E103" s="20" t="s">
        <v>33</v>
      </c>
      <c r="F103" s="43"/>
      <c r="G103" s="43"/>
      <c r="H103" s="26"/>
      <c r="I103" s="26"/>
      <c r="J103" s="26"/>
      <c r="K103" s="26"/>
      <c r="L103" s="26"/>
      <c r="M103" s="26"/>
      <c r="N103" s="35"/>
      <c r="O103" s="7"/>
      <c r="P103" s="26">
        <v>25933</v>
      </c>
      <c r="Q103" s="26"/>
      <c r="R103" s="29">
        <f t="shared" ref="R103:R113" si="3">SUM(F103:Q103)</f>
        <v>25933</v>
      </c>
      <c r="S103" s="29" t="e">
        <f>#REF!+#REF!</f>
        <v>#REF!</v>
      </c>
    </row>
    <row r="104" spans="1:19" x14ac:dyDescent="0.25">
      <c r="A104" s="60"/>
      <c r="B104" s="60"/>
      <c r="C104" s="60"/>
      <c r="D104" s="60"/>
      <c r="E104" s="21" t="s">
        <v>38</v>
      </c>
      <c r="F104" s="43"/>
      <c r="G104" s="43"/>
      <c r="H104" s="39"/>
      <c r="I104" s="26"/>
      <c r="J104" s="26"/>
      <c r="K104" s="26"/>
      <c r="L104" s="26"/>
      <c r="M104" s="39"/>
      <c r="N104" s="26"/>
      <c r="O104" s="26"/>
      <c r="P104" s="26"/>
      <c r="Q104" s="26"/>
      <c r="R104" s="29">
        <f t="shared" si="3"/>
        <v>0</v>
      </c>
      <c r="S104" s="29" t="e">
        <f>#REF!+#REF!</f>
        <v>#REF!</v>
      </c>
    </row>
    <row r="105" spans="1:19" x14ac:dyDescent="0.25">
      <c r="A105" s="60"/>
      <c r="B105" s="60"/>
      <c r="C105" s="60"/>
      <c r="D105" s="61"/>
      <c r="E105" s="21" t="s">
        <v>39</v>
      </c>
      <c r="F105" s="43"/>
      <c r="G105" s="43"/>
      <c r="H105" s="39"/>
      <c r="I105" s="26"/>
      <c r="J105" s="26"/>
      <c r="K105" s="26"/>
      <c r="L105" s="26"/>
      <c r="M105" s="39"/>
      <c r="N105" s="26"/>
      <c r="O105" s="26"/>
      <c r="P105" s="26"/>
      <c r="Q105" s="26"/>
      <c r="R105" s="29">
        <f t="shared" si="3"/>
        <v>0</v>
      </c>
      <c r="S105" s="29" t="e">
        <f>#REF!+#REF!</f>
        <v>#REF!</v>
      </c>
    </row>
    <row r="106" spans="1:19" x14ac:dyDescent="0.25">
      <c r="A106" s="60"/>
      <c r="B106" s="60"/>
      <c r="C106" s="60"/>
      <c r="D106" s="59" t="s">
        <v>121</v>
      </c>
      <c r="E106" s="21" t="s">
        <v>139</v>
      </c>
      <c r="F106" s="43"/>
      <c r="G106" s="43"/>
      <c r="H106" s="39"/>
      <c r="I106" s="26"/>
      <c r="J106" s="26"/>
      <c r="K106" s="26"/>
      <c r="L106" s="26"/>
      <c r="M106" s="39"/>
      <c r="N106" s="26"/>
      <c r="P106" s="26">
        <v>15000</v>
      </c>
      <c r="Q106" s="26"/>
      <c r="R106" s="29">
        <f>SUM(F106:Q106)</f>
        <v>15000</v>
      </c>
      <c r="S106" s="29">
        <v>30000</v>
      </c>
    </row>
    <row r="107" spans="1:19" x14ac:dyDescent="0.25">
      <c r="A107" s="60"/>
      <c r="B107" s="60"/>
      <c r="C107" s="60"/>
      <c r="D107" s="60"/>
      <c r="E107" s="20" t="s">
        <v>36</v>
      </c>
      <c r="F107" s="43"/>
      <c r="G107" s="43"/>
      <c r="H107" s="26"/>
      <c r="I107" s="26"/>
      <c r="J107" s="26"/>
      <c r="K107" s="26"/>
      <c r="L107" s="26"/>
      <c r="N107" s="26">
        <v>33000</v>
      </c>
      <c r="O107" s="26"/>
      <c r="P107" s="26">
        <v>11000</v>
      </c>
      <c r="Q107" s="26"/>
      <c r="R107" s="29">
        <f t="shared" si="3"/>
        <v>44000</v>
      </c>
      <c r="S107" s="29" t="e">
        <f>#REF!+#REF!</f>
        <v>#REF!</v>
      </c>
    </row>
    <row r="108" spans="1:19" x14ac:dyDescent="0.25">
      <c r="A108" s="60"/>
      <c r="B108" s="60"/>
      <c r="C108" s="60"/>
      <c r="D108" s="60"/>
      <c r="E108" s="20" t="s">
        <v>41</v>
      </c>
      <c r="F108" s="43"/>
      <c r="G108" s="43"/>
      <c r="H108" s="26"/>
      <c r="I108" s="40"/>
      <c r="J108" s="26"/>
      <c r="K108" s="26"/>
      <c r="L108" s="26"/>
      <c r="M108" s="26"/>
      <c r="N108" s="40"/>
      <c r="O108" s="26"/>
      <c r="P108" s="26">
        <v>5710</v>
      </c>
      <c r="Q108" s="26"/>
      <c r="R108" s="29">
        <f t="shared" si="3"/>
        <v>5710</v>
      </c>
      <c r="S108" s="29" t="e">
        <f>#REF!+#REF!</f>
        <v>#REF!</v>
      </c>
    </row>
    <row r="109" spans="1:19" x14ac:dyDescent="0.25">
      <c r="A109" s="60"/>
      <c r="B109" s="60"/>
      <c r="C109" s="60"/>
      <c r="D109" s="61"/>
      <c r="E109" s="20" t="s">
        <v>42</v>
      </c>
      <c r="F109" s="43"/>
      <c r="G109" s="43"/>
      <c r="H109" s="26"/>
      <c r="I109" s="40">
        <v>6705</v>
      </c>
      <c r="J109" s="26"/>
      <c r="K109" s="26"/>
      <c r="L109" s="26"/>
      <c r="M109" s="26"/>
      <c r="N109" s="40"/>
      <c r="P109" s="26">
        <v>767</v>
      </c>
      <c r="Q109" s="26"/>
      <c r="R109" s="29">
        <f t="shared" si="3"/>
        <v>7472</v>
      </c>
      <c r="S109" s="29" t="e">
        <f>#REF!+#REF!</f>
        <v>#REF!</v>
      </c>
    </row>
    <row r="110" spans="1:19" x14ac:dyDescent="0.25">
      <c r="A110" s="60"/>
      <c r="B110" s="60"/>
      <c r="C110" s="60"/>
      <c r="D110" s="59" t="s">
        <v>122</v>
      </c>
      <c r="E110" s="20" t="s">
        <v>33</v>
      </c>
      <c r="F110" s="43"/>
      <c r="G110" s="43"/>
      <c r="H110" s="26"/>
      <c r="I110" s="26"/>
      <c r="J110" s="26"/>
      <c r="K110" s="26"/>
      <c r="L110" s="26"/>
      <c r="M110" s="26"/>
      <c r="N110" s="26"/>
      <c r="O110" s="26"/>
      <c r="P110" s="26"/>
      <c r="Q110" s="26"/>
      <c r="R110" s="29">
        <f t="shared" si="3"/>
        <v>0</v>
      </c>
      <c r="S110" s="29" t="e">
        <f>#REF!+#REF!</f>
        <v>#REF!</v>
      </c>
    </row>
    <row r="111" spans="1:19" ht="25.5" x14ac:dyDescent="0.25">
      <c r="A111" s="60"/>
      <c r="B111" s="61"/>
      <c r="C111" s="61"/>
      <c r="D111" s="61"/>
      <c r="E111" s="21" t="s">
        <v>34</v>
      </c>
      <c r="F111" s="43"/>
      <c r="G111" s="43"/>
      <c r="H111" s="26"/>
      <c r="I111" s="42"/>
      <c r="J111" s="26"/>
      <c r="K111" s="26"/>
      <c r="L111" s="26"/>
      <c r="M111" s="26"/>
      <c r="N111" s="38"/>
      <c r="O111" s="26"/>
      <c r="P111" s="26"/>
      <c r="Q111" s="26"/>
      <c r="R111" s="29">
        <f t="shared" si="3"/>
        <v>0</v>
      </c>
      <c r="S111" s="29" t="e">
        <f>#REF!+#REF!</f>
        <v>#REF!</v>
      </c>
    </row>
    <row r="112" spans="1:19" x14ac:dyDescent="0.25">
      <c r="A112" s="60"/>
      <c r="B112" s="59" t="s">
        <v>123</v>
      </c>
      <c r="C112" s="59" t="s">
        <v>124</v>
      </c>
      <c r="D112" s="20" t="s">
        <v>125</v>
      </c>
      <c r="E112" s="20"/>
      <c r="F112" s="26"/>
      <c r="G112" s="26"/>
      <c r="H112" s="42"/>
      <c r="I112" s="42"/>
      <c r="J112" s="42"/>
      <c r="K112" s="26"/>
      <c r="L112" s="26"/>
      <c r="M112" s="26"/>
      <c r="N112" s="26"/>
      <c r="O112" s="26"/>
      <c r="P112" s="26"/>
      <c r="Q112" s="26"/>
      <c r="R112" s="29">
        <f t="shared" si="3"/>
        <v>0</v>
      </c>
      <c r="S112" s="29" t="e">
        <f>#REF!+#REF!</f>
        <v>#REF!</v>
      </c>
    </row>
    <row r="113" spans="1:19" x14ac:dyDescent="0.25">
      <c r="A113" s="60"/>
      <c r="B113" s="61"/>
      <c r="C113" s="61"/>
      <c r="D113" s="20" t="s">
        <v>126</v>
      </c>
      <c r="E113" s="20"/>
      <c r="F113" s="26"/>
      <c r="G113" s="26"/>
      <c r="H113" s="38"/>
      <c r="I113" s="38"/>
      <c r="J113" s="38"/>
      <c r="K113" s="26"/>
      <c r="L113" s="26"/>
      <c r="M113" s="26"/>
      <c r="N113" s="26"/>
      <c r="O113" s="26"/>
      <c r="P113" s="26"/>
      <c r="Q113" s="26"/>
      <c r="R113" s="29">
        <f t="shared" si="3"/>
        <v>0</v>
      </c>
      <c r="S113" s="29" t="e">
        <f>#REF!+#REF!</f>
        <v>#REF!</v>
      </c>
    </row>
    <row r="114" spans="1:19" ht="76.5" x14ac:dyDescent="0.25">
      <c r="A114" s="61"/>
      <c r="B114" s="20" t="s">
        <v>127</v>
      </c>
      <c r="C114" s="20" t="s">
        <v>128</v>
      </c>
      <c r="D114" s="20"/>
      <c r="E114" s="20"/>
      <c r="F114" s="26"/>
      <c r="G114" s="26"/>
      <c r="H114" s="26"/>
      <c r="I114" s="42"/>
      <c r="J114" s="42"/>
      <c r="K114" s="42"/>
      <c r="L114" s="42"/>
      <c r="M114" s="42"/>
      <c r="N114" s="42"/>
      <c r="O114" s="26"/>
      <c r="P114" s="26"/>
      <c r="Q114" s="26"/>
      <c r="R114" s="29">
        <f>SUM(F114:Q114)</f>
        <v>0</v>
      </c>
      <c r="S114" s="29" t="e">
        <f>#REF!+#REF!</f>
        <v>#REF!</v>
      </c>
    </row>
    <row r="115" spans="1:19" x14ac:dyDescent="0.25">
      <c r="A115" s="57"/>
      <c r="B115" s="56"/>
      <c r="C115" s="59" t="s">
        <v>143</v>
      </c>
      <c r="D115" s="56"/>
      <c r="E115" s="56" t="s">
        <v>148</v>
      </c>
      <c r="F115" s="26"/>
      <c r="G115" s="26"/>
      <c r="H115" s="26"/>
      <c r="I115" s="42"/>
      <c r="J115" s="42"/>
      <c r="K115" s="42"/>
      <c r="L115" s="42"/>
      <c r="M115" s="42"/>
      <c r="N115" s="42"/>
      <c r="O115" s="26"/>
      <c r="P115" s="26">
        <v>5000</v>
      </c>
      <c r="Q115" s="26"/>
      <c r="R115" s="29"/>
      <c r="S115" s="29"/>
    </row>
    <row r="116" spans="1:19" x14ac:dyDescent="0.25">
      <c r="A116" s="57"/>
      <c r="B116" s="56"/>
      <c r="C116" s="60"/>
      <c r="D116" s="56"/>
      <c r="E116" s="56" t="s">
        <v>147</v>
      </c>
      <c r="F116" s="26"/>
      <c r="G116" s="26"/>
      <c r="H116" s="26"/>
      <c r="I116" s="42"/>
      <c r="J116" s="42"/>
      <c r="K116" s="42"/>
      <c r="L116" s="42"/>
      <c r="M116" s="42"/>
      <c r="N116" s="42"/>
      <c r="O116" s="26"/>
      <c r="P116" s="26">
        <v>9140</v>
      </c>
      <c r="Q116" s="26"/>
      <c r="R116" s="29"/>
      <c r="S116" s="29"/>
    </row>
    <row r="117" spans="1:19" x14ac:dyDescent="0.25">
      <c r="A117" s="23"/>
      <c r="B117" s="22"/>
      <c r="C117" s="61"/>
      <c r="D117" s="22"/>
      <c r="E117" s="56" t="s">
        <v>146</v>
      </c>
      <c r="F117" s="26"/>
      <c r="G117" s="26"/>
      <c r="H117" s="26"/>
      <c r="I117" s="42"/>
      <c r="J117" s="42"/>
      <c r="K117" s="42"/>
      <c r="L117" s="42"/>
      <c r="M117" s="42"/>
      <c r="N117" s="42"/>
      <c r="O117" s="26"/>
      <c r="P117" s="78">
        <v>8400</v>
      </c>
      <c r="Q117" s="26"/>
      <c r="R117" s="29">
        <f>SUM(F117:Q117)</f>
        <v>8400</v>
      </c>
      <c r="S117" s="29" t="e">
        <f>#REF!+#REF!</f>
        <v>#REF!</v>
      </c>
    </row>
    <row r="118" spans="1:19" x14ac:dyDescent="0.25">
      <c r="A118" s="7"/>
      <c r="B118" s="3"/>
      <c r="C118" s="50" t="s">
        <v>144</v>
      </c>
      <c r="D118" s="4"/>
      <c r="E118" s="4"/>
      <c r="F118" s="5"/>
      <c r="G118" s="5"/>
      <c r="H118" s="5"/>
      <c r="I118" s="6"/>
      <c r="J118" s="6"/>
      <c r="K118" s="6"/>
      <c r="L118" s="6"/>
      <c r="M118" s="6">
        <v>38064</v>
      </c>
      <c r="N118" s="6"/>
      <c r="O118" s="5"/>
      <c r="P118" s="5"/>
      <c r="Q118" s="5"/>
      <c r="R118" s="2"/>
      <c r="S118" s="2"/>
    </row>
    <row r="119" spans="1:19" ht="15.75" x14ac:dyDescent="0.25">
      <c r="A119" s="77" t="s">
        <v>129</v>
      </c>
      <c r="B119" s="77"/>
      <c r="C119" s="77"/>
      <c r="D119" s="77"/>
      <c r="E119" s="77"/>
      <c r="F119" s="2">
        <f t="shared" ref="F119" si="4">SUM(F4:F114)</f>
        <v>0</v>
      </c>
      <c r="G119" s="2">
        <f>SUM(G4:G117)</f>
        <v>7100</v>
      </c>
      <c r="H119" s="2">
        <f>H4+H117</f>
        <v>0</v>
      </c>
      <c r="I119" s="2">
        <f t="shared" ref="I119:P119" si="5">SUM(I4:I117)</f>
        <v>9777.2999999999993</v>
      </c>
      <c r="J119" s="2">
        <f t="shared" si="5"/>
        <v>28008.17</v>
      </c>
      <c r="K119" s="2">
        <f t="shared" si="5"/>
        <v>12073.45</v>
      </c>
      <c r="L119" s="2">
        <f t="shared" si="5"/>
        <v>5120.62</v>
      </c>
      <c r="M119" s="2"/>
      <c r="N119" s="2">
        <f t="shared" si="5"/>
        <v>33000</v>
      </c>
      <c r="O119" s="2">
        <f t="shared" si="5"/>
        <v>3200.77</v>
      </c>
      <c r="P119" s="2">
        <f t="shared" si="5"/>
        <v>97295.8</v>
      </c>
      <c r="Q119" s="2"/>
      <c r="R119" s="17">
        <f>SUM(R4:R117)</f>
        <v>181436.11</v>
      </c>
      <c r="S119" s="2" t="e">
        <f>SUM(R4:S114)</f>
        <v>#REF!</v>
      </c>
    </row>
    <row r="120" spans="1:19" ht="15.75" x14ac:dyDescent="0.25">
      <c r="A120" s="77" t="s">
        <v>130</v>
      </c>
      <c r="B120" s="77"/>
      <c r="C120" s="77"/>
      <c r="D120" s="77"/>
      <c r="E120" s="77"/>
      <c r="F120" s="9"/>
      <c r="G120" s="10">
        <f>G119/G3</f>
        <v>1565.9461843846493</v>
      </c>
      <c r="H120" s="10"/>
      <c r="I120" s="10">
        <f t="shared" ref="I120:P120" si="6">I119/I3</f>
        <v>1980.052248931732</v>
      </c>
      <c r="J120" s="10">
        <f t="shared" si="6"/>
        <v>5318.2762418350294</v>
      </c>
      <c r="K120" s="10">
        <f t="shared" si="6"/>
        <v>1941.5373482351051</v>
      </c>
      <c r="L120" s="10">
        <f>L119/P3</f>
        <v>874.28844610630188</v>
      </c>
      <c r="M120" s="10">
        <v>6499.0011780976283</v>
      </c>
      <c r="N120" s="10">
        <f>N119/P3</f>
        <v>5634.379962095989</v>
      </c>
      <c r="O120" s="10">
        <f>O119/P3</f>
        <v>546.49558640236296</v>
      </c>
      <c r="P120" s="10">
        <f t="shared" si="6"/>
        <v>16612.166845942393</v>
      </c>
      <c r="Q120" s="10"/>
      <c r="R120" s="47">
        <f>SUM(F120:Q120)</f>
        <v>40972.144042031192</v>
      </c>
      <c r="S120" s="2"/>
    </row>
    <row r="121" spans="1:19" ht="15.75" x14ac:dyDescent="0.25">
      <c r="A121" s="77" t="s">
        <v>131</v>
      </c>
      <c r="B121" s="77"/>
      <c r="C121" s="77"/>
      <c r="D121" s="77"/>
      <c r="E121" s="77"/>
      <c r="F121" s="8"/>
      <c r="G121" s="8"/>
      <c r="H121" s="8"/>
      <c r="I121" s="8"/>
      <c r="J121" s="53">
        <v>20376.89</v>
      </c>
      <c r="K121" s="53">
        <f>SUM(K6:K119)</f>
        <v>12073.45</v>
      </c>
      <c r="L121" s="54">
        <v>5120.62</v>
      </c>
      <c r="M121" s="54">
        <v>38064</v>
      </c>
      <c r="N121" s="54">
        <v>33000</v>
      </c>
      <c r="O121" s="55">
        <v>61246.57</v>
      </c>
      <c r="P121" s="55">
        <f>P119</f>
        <v>97295.8</v>
      </c>
      <c r="Q121" s="10"/>
      <c r="R121" s="48">
        <f>SUM(J121:P121)</f>
        <v>267177.33</v>
      </c>
      <c r="S121" s="2"/>
    </row>
    <row r="122" spans="1:19" ht="15.75" x14ac:dyDescent="0.25">
      <c r="A122" s="77" t="s">
        <v>132</v>
      </c>
      <c r="B122" s="77"/>
      <c r="C122" s="77"/>
      <c r="D122" s="77"/>
      <c r="E122" s="77"/>
      <c r="F122" s="2"/>
      <c r="G122" s="2"/>
      <c r="H122" s="2"/>
      <c r="I122" s="2"/>
      <c r="J122" s="10">
        <f>J121/K3</f>
        <v>3276.817560504945</v>
      </c>
      <c r="K122" s="10">
        <f>K121/K3</f>
        <v>1941.5373482351051</v>
      </c>
      <c r="L122" s="10">
        <f>L121/P3</f>
        <v>874.28844610630188</v>
      </c>
      <c r="M122" s="10">
        <v>6499.0011780976283</v>
      </c>
      <c r="N122" s="10">
        <f>N121/P3</f>
        <v>5634.379962095989</v>
      </c>
      <c r="O122" s="10">
        <f>O120</f>
        <v>546.49558640236296</v>
      </c>
      <c r="P122" s="10">
        <f>P120</f>
        <v>16612.166845942393</v>
      </c>
      <c r="Q122" s="10"/>
      <c r="R122" s="47">
        <f>SUM(J122:Q122)</f>
        <v>35384.686927384726</v>
      </c>
      <c r="S122" s="2"/>
    </row>
    <row r="123" spans="1:19" x14ac:dyDescent="0.25">
      <c r="A123" s="62" t="s">
        <v>142</v>
      </c>
      <c r="B123" s="63"/>
      <c r="C123" s="63"/>
      <c r="D123" s="63"/>
      <c r="E123" s="64"/>
      <c r="F123" s="2"/>
      <c r="G123" s="2"/>
      <c r="H123" s="2"/>
      <c r="I123" s="2"/>
      <c r="J123" s="2"/>
      <c r="K123" s="2"/>
      <c r="L123" s="2"/>
      <c r="M123" s="2"/>
      <c r="N123" s="2"/>
      <c r="O123" s="2"/>
      <c r="P123" s="2"/>
      <c r="Q123" s="2"/>
      <c r="R123" s="18"/>
      <c r="S123" s="2"/>
    </row>
    <row r="124" spans="1:19" x14ac:dyDescent="0.25">
      <c r="A124" s="77" t="s">
        <v>133</v>
      </c>
      <c r="B124" s="77"/>
      <c r="C124" s="77"/>
      <c r="D124" s="77"/>
      <c r="E124" s="77"/>
      <c r="F124" s="2"/>
      <c r="G124" s="2">
        <v>17408.580000000002</v>
      </c>
      <c r="H124" s="2"/>
      <c r="I124" s="2">
        <f>G124-I119</f>
        <v>7631.2800000000025</v>
      </c>
      <c r="J124" s="2">
        <f>I124-J119</f>
        <v>-20376.889999999996</v>
      </c>
      <c r="K124" s="2"/>
      <c r="L124" s="2"/>
      <c r="M124" s="2"/>
      <c r="N124" s="2"/>
      <c r="O124" s="2"/>
      <c r="P124" s="2"/>
      <c r="Q124" s="2"/>
      <c r="R124" s="18"/>
      <c r="S124" s="2"/>
    </row>
    <row r="125" spans="1:19" ht="15.75" thickBot="1" x14ac:dyDescent="0.3">
      <c r="Q125" t="s">
        <v>145</v>
      </c>
      <c r="R125" s="51">
        <f>S1-R122</f>
        <v>15.313072615273995</v>
      </c>
      <c r="S125" s="51"/>
    </row>
    <row r="126" spans="1:19" ht="15.75" thickBot="1" x14ac:dyDescent="0.3">
      <c r="E126" s="74" t="s">
        <v>134</v>
      </c>
      <c r="F126" s="11" t="s">
        <v>135</v>
      </c>
      <c r="G126" s="12" t="s">
        <v>7</v>
      </c>
      <c r="H126" s="12" t="s">
        <v>136</v>
      </c>
      <c r="I126" s="12" t="s">
        <v>9</v>
      </c>
      <c r="J126" s="12" t="s">
        <v>10</v>
      </c>
      <c r="K126" s="12" t="s">
        <v>11</v>
      </c>
      <c r="L126" s="12" t="s">
        <v>12</v>
      </c>
      <c r="M126" s="12" t="s">
        <v>13</v>
      </c>
      <c r="N126" s="12" t="s">
        <v>14</v>
      </c>
      <c r="O126" s="12" t="s">
        <v>15</v>
      </c>
      <c r="P126" s="12" t="s">
        <v>16</v>
      </c>
      <c r="Q126" s="13" t="s">
        <v>17</v>
      </c>
    </row>
    <row r="127" spans="1:19" ht="15.75" thickBot="1" x14ac:dyDescent="0.3">
      <c r="E127" s="75"/>
      <c r="F127" s="14">
        <f>F120/S1</f>
        <v>0</v>
      </c>
      <c r="G127" s="15">
        <f>(G120+F120)/S1</f>
        <v>4.423576792047032E-2</v>
      </c>
      <c r="H127" s="15">
        <v>0</v>
      </c>
      <c r="I127" s="15"/>
      <c r="J127" s="16">
        <f>J122/S1</f>
        <v>9.2565467810874158E-2</v>
      </c>
      <c r="K127" s="46">
        <f>(J122+K122)/S1</f>
        <v>0.14741115561412571</v>
      </c>
      <c r="L127" s="46">
        <f>(J122+K122+L122)/S1</f>
        <v>0.17210856934594215</v>
      </c>
      <c r="M127" s="16">
        <f>(J122+K122+L122+M122)/S1</f>
        <v>0.35569617324700514</v>
      </c>
      <c r="N127" s="16">
        <f>(J122+K122+L122+M122+N122)/S1</f>
        <v>0.51485944901242864</v>
      </c>
      <c r="O127" s="16"/>
      <c r="P127" s="16"/>
      <c r="Q127" s="16"/>
      <c r="S127" s="52"/>
    </row>
    <row r="128" spans="1:19" ht="15.75" thickBot="1" x14ac:dyDescent="0.3">
      <c r="E128" s="76"/>
      <c r="F128" s="68">
        <v>0.1</v>
      </c>
      <c r="G128" s="69"/>
      <c r="H128" s="70"/>
      <c r="I128" s="68">
        <v>0.45</v>
      </c>
      <c r="J128" s="69"/>
      <c r="K128" s="70"/>
      <c r="L128" s="68">
        <v>0.75</v>
      </c>
      <c r="M128" s="69"/>
      <c r="N128" s="70"/>
      <c r="O128" s="68">
        <v>1</v>
      </c>
      <c r="P128" s="69"/>
      <c r="Q128" s="70"/>
    </row>
  </sheetData>
  <mergeCells count="59">
    <mergeCell ref="O128:Q128"/>
    <mergeCell ref="A3:E3"/>
    <mergeCell ref="E126:E128"/>
    <mergeCell ref="F128:H128"/>
    <mergeCell ref="I128:K128"/>
    <mergeCell ref="L128:N128"/>
    <mergeCell ref="A119:E119"/>
    <mergeCell ref="A120:E120"/>
    <mergeCell ref="A121:E121"/>
    <mergeCell ref="A122:E122"/>
    <mergeCell ref="A124:E124"/>
    <mergeCell ref="A98:A114"/>
    <mergeCell ref="B98:B111"/>
    <mergeCell ref="C98:C111"/>
    <mergeCell ref="D98:D99"/>
    <mergeCell ref="D110:D111"/>
    <mergeCell ref="B112:B113"/>
    <mergeCell ref="C112:C113"/>
    <mergeCell ref="D103:D105"/>
    <mergeCell ref="D106:D109"/>
    <mergeCell ref="A83:A97"/>
    <mergeCell ref="B83:B95"/>
    <mergeCell ref="C83:C95"/>
    <mergeCell ref="D83:D84"/>
    <mergeCell ref="D88:D90"/>
    <mergeCell ref="D91:D93"/>
    <mergeCell ref="D94:D95"/>
    <mergeCell ref="C64:C82"/>
    <mergeCell ref="D64:D65"/>
    <mergeCell ref="D66:D68"/>
    <mergeCell ref="D69:D75"/>
    <mergeCell ref="D76:D82"/>
    <mergeCell ref="B33:B63"/>
    <mergeCell ref="C33:C63"/>
    <mergeCell ref="D33:D34"/>
    <mergeCell ref="D35:D38"/>
    <mergeCell ref="D39:D40"/>
    <mergeCell ref="D41:D47"/>
    <mergeCell ref="D48:D49"/>
    <mergeCell ref="D50:D51"/>
    <mergeCell ref="D52:D53"/>
    <mergeCell ref="D54:D60"/>
    <mergeCell ref="D61:D63"/>
    <mergeCell ref="C115:C117"/>
    <mergeCell ref="A123:E123"/>
    <mergeCell ref="A1:N1"/>
    <mergeCell ref="A4:A82"/>
    <mergeCell ref="B6:B32"/>
    <mergeCell ref="C6:C32"/>
    <mergeCell ref="D6:D9"/>
    <mergeCell ref="D10:D11"/>
    <mergeCell ref="D13:D15"/>
    <mergeCell ref="D16:D19"/>
    <mergeCell ref="D20:D21"/>
    <mergeCell ref="D22:D23"/>
    <mergeCell ref="B64:B82"/>
    <mergeCell ref="D24:D27"/>
    <mergeCell ref="D28:D30"/>
    <mergeCell ref="D31:D32"/>
  </mergeCells>
  <pageMargins left="0.25" right="0.25" top="0.75" bottom="0.75" header="0.3" footer="0.3"/>
  <pageSetup paperSize="8" scale="38" firstPageNumber="0" orientation="portrait"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I3:V11"/>
  <sheetViews>
    <sheetView workbookViewId="0">
      <selection activeCell="H30" sqref="H30"/>
    </sheetView>
  </sheetViews>
  <sheetFormatPr defaultRowHeight="15" x14ac:dyDescent="0.25"/>
  <cols>
    <col min="9" max="9" width="10.140625" bestFit="1" customWidth="1"/>
  </cols>
  <sheetData>
    <row r="3" spans="9:22" x14ac:dyDescent="0.25">
      <c r="T3">
        <v>6700</v>
      </c>
      <c r="V3">
        <f>39025-18107</f>
        <v>20918</v>
      </c>
    </row>
    <row r="11" spans="9:22" x14ac:dyDescent="0.25">
      <c r="I11" s="49"/>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19128</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FY1</vt:lpstr>
      <vt:lpstr>Plan1</vt:lpstr>
      <vt:lpstr>'FY1'!Area_de_impressao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Workplan December W3C</dc:title>
  <dc:creator>Sérgio Pinto Bolliger</dc:creator>
  <cp:lastModifiedBy>Amanda</cp:lastModifiedBy>
  <cp:revision>9</cp:revision>
  <cp:lastPrinted>2016-02-16T14:05:58Z</cp:lastPrinted>
  <dcterms:created xsi:type="dcterms:W3CDTF">2014-07-07T17:21:06Z</dcterms:created>
  <dcterms:modified xsi:type="dcterms:W3CDTF">2016-02-24T14:38:05Z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2014-07-07T02:00:00Z</vt:filetime>
  </property>
</Properties>
</file>